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4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  <sheet name="33" sheetId="13" r:id="rId13"/>
    <sheet name="34" sheetId="14" r:id="rId14"/>
    <sheet name="35" sheetId="15" r:id="rId15"/>
    <sheet name="36" sheetId="16" r:id="rId16"/>
    <sheet name="37" sheetId="17" r:id="rId17"/>
    <sheet name="38" sheetId="18" r:id="rId18"/>
  </sheets>
  <definedNames>
    <definedName name="_xlnm.Print_Area" localSheetId="4">'25'!$A$1:$E$8</definedName>
    <definedName name="_xlnm.Print_Area" localSheetId="13">'34'!$A$1:$I$103</definedName>
  </definedNames>
  <calcPr fullCalcOnLoad="1"/>
</workbook>
</file>

<file path=xl/sharedStrings.xml><?xml version="1.0" encoding="utf-8"?>
<sst xmlns="http://schemas.openxmlformats.org/spreadsheetml/2006/main" count="861" uniqueCount="558">
  <si>
    <t>10ha</t>
  </si>
  <si>
    <t>20ha</t>
  </si>
  <si>
    <t>30ha</t>
  </si>
  <si>
    <t>50ha</t>
  </si>
  <si>
    <t>100ha</t>
  </si>
  <si>
    <t>500ha</t>
  </si>
  <si>
    <t>以上</t>
  </si>
  <si>
    <t>21　専業兼業別農家数</t>
  </si>
  <si>
    <t>(各2月1日、単位　戸)</t>
  </si>
  <si>
    <t>年</t>
  </si>
  <si>
    <t>総農家数</t>
  </si>
  <si>
    <t>うち販売農家</t>
  </si>
  <si>
    <t>計</t>
  </si>
  <si>
    <t>専業農家</t>
  </si>
  <si>
    <t>兼業農家</t>
  </si>
  <si>
    <t>第1種兼業農家</t>
  </si>
  <si>
    <t>第2種兼業農家</t>
  </si>
  <si>
    <t>※ 現在の市域に組み替えたもの</t>
  </si>
  <si>
    <t>資料　農林業センサス</t>
  </si>
  <si>
    <t>22　主副業別農家数(販売農家)</t>
  </si>
  <si>
    <t>(単位　戸)</t>
  </si>
  <si>
    <t>年別</t>
  </si>
  <si>
    <t>主業農家</t>
  </si>
  <si>
    <t>準主業農家</t>
  </si>
  <si>
    <t>副業的農家</t>
  </si>
  <si>
    <t>65歳未満の
農業専従者がいる</t>
  </si>
  <si>
    <t>（単位　戸）</t>
  </si>
  <si>
    <t>0.3ha
未満</t>
  </si>
  <si>
    <t>0.3～
0.5ha</t>
  </si>
  <si>
    <t>0.5～
1.0ha</t>
  </si>
  <si>
    <t>1.0～
1.5ha</t>
  </si>
  <si>
    <t>1.5～
2.0ha</t>
  </si>
  <si>
    <t>2.0～
3.0ha</t>
  </si>
  <si>
    <t>3.0～
5.0ha</t>
  </si>
  <si>
    <t>5.0～
10.0ha</t>
  </si>
  <si>
    <t>10.0ha
以上</t>
  </si>
  <si>
    <t>24　経営耕地面積</t>
  </si>
  <si>
    <t>（単位　ha）</t>
  </si>
  <si>
    <t>田</t>
  </si>
  <si>
    <t>畑</t>
  </si>
  <si>
    <t>樹園地</t>
  </si>
  <si>
    <t>（単位　人）</t>
  </si>
  <si>
    <t>総人口</t>
  </si>
  <si>
    <t>男</t>
  </si>
  <si>
    <t>女</t>
  </si>
  <si>
    <t>26　用途別農地転用状況</t>
  </si>
  <si>
    <t>（単位　㎡）</t>
  </si>
  <si>
    <t>年度</t>
  </si>
  <si>
    <t>総数</t>
  </si>
  <si>
    <t>住宅用地</t>
  </si>
  <si>
    <t>工業用地</t>
  </si>
  <si>
    <t>山林</t>
  </si>
  <si>
    <t>その他建物用地</t>
  </si>
  <si>
    <t>その他施設用地</t>
  </si>
  <si>
    <t>件数</t>
  </si>
  <si>
    <t>面積</t>
  </si>
  <si>
    <t>資料　市農業委員会</t>
  </si>
  <si>
    <t>27　農業共済事業の現況</t>
  </si>
  <si>
    <t>区分</t>
  </si>
  <si>
    <t>加入戸数
(戸）</t>
  </si>
  <si>
    <t>引受数量</t>
  </si>
  <si>
    <t>共済金額
（千円）</t>
  </si>
  <si>
    <t>共済掛金農家
負担額（千円）</t>
  </si>
  <si>
    <t>共済掛金国庫
負担額（千円）</t>
  </si>
  <si>
    <t>共済掛金
総額（千円）</t>
  </si>
  <si>
    <t>農作物共済</t>
  </si>
  <si>
    <t>水稲</t>
  </si>
  <si>
    <t>麦(一筆方式）</t>
  </si>
  <si>
    <t>（円）</t>
  </si>
  <si>
    <t>麦(災害収入方式）</t>
  </si>
  <si>
    <t>畑作物共済</t>
  </si>
  <si>
    <t>大豆</t>
  </si>
  <si>
    <t>家畜共済</t>
  </si>
  <si>
    <t>（頭）</t>
  </si>
  <si>
    <t>乳牛</t>
  </si>
  <si>
    <t>肉用牛</t>
  </si>
  <si>
    <t>一般馬</t>
  </si>
  <si>
    <t>園芸施設共済</t>
  </si>
  <si>
    <t>果樹共済</t>
  </si>
  <si>
    <t>28　農作物状況</t>
  </si>
  <si>
    <t>作物名</t>
  </si>
  <si>
    <t>作付面積
(ha)</t>
  </si>
  <si>
    <t>黒大豆</t>
  </si>
  <si>
    <t>白大豆</t>
  </si>
  <si>
    <t>小豆</t>
  </si>
  <si>
    <t>永年性牧草</t>
  </si>
  <si>
    <t>青刈りとうもろこし</t>
  </si>
  <si>
    <t>飼料用穀類</t>
  </si>
  <si>
    <t>ホールクロップ
  サイレージ用稲</t>
  </si>
  <si>
    <t>地力ソルガム</t>
  </si>
  <si>
    <t>地力れんげ</t>
  </si>
  <si>
    <t>みつ源れんげ</t>
  </si>
  <si>
    <t>花木</t>
  </si>
  <si>
    <t>－</t>
  </si>
  <si>
    <t>地力イタリアン</t>
  </si>
  <si>
    <t>花き</t>
  </si>
  <si>
    <t>玉ねぎ</t>
  </si>
  <si>
    <t>景観コスモス</t>
  </si>
  <si>
    <t>芝</t>
  </si>
  <si>
    <t>山の芋</t>
  </si>
  <si>
    <t>加工用青刈り稲</t>
  </si>
  <si>
    <t>地力とうもろこし</t>
  </si>
  <si>
    <t>景観ひまわり</t>
  </si>
  <si>
    <t>景観れんげ</t>
  </si>
  <si>
    <t>平成12年</t>
  </si>
  <si>
    <t>平成17年</t>
  </si>
  <si>
    <t>農家数</t>
  </si>
  <si>
    <t>頭羽数</t>
  </si>
  <si>
    <t>乳用牛</t>
  </si>
  <si>
    <t>豚</t>
  </si>
  <si>
    <t>x</t>
  </si>
  <si>
    <t>採卵鶏</t>
  </si>
  <si>
    <t>x</t>
  </si>
  <si>
    <t>ブロイラー</t>
  </si>
  <si>
    <t>保有山林</t>
  </si>
  <si>
    <t>3ha</t>
  </si>
  <si>
    <t>3～</t>
  </si>
  <si>
    <t>5～</t>
  </si>
  <si>
    <t>10～</t>
  </si>
  <si>
    <t>20～</t>
  </si>
  <si>
    <t>30～</t>
  </si>
  <si>
    <t>50～</t>
  </si>
  <si>
    <t>100～</t>
  </si>
  <si>
    <t>500ha</t>
  </si>
  <si>
    <t>な　し</t>
  </si>
  <si>
    <t>未満</t>
  </si>
  <si>
    <t>5ha</t>
  </si>
  <si>
    <t>平成 12</t>
  </si>
  <si>
    <t>(保有山林規模別経営体数)</t>
  </si>
  <si>
    <t>(単位　経営体)</t>
  </si>
  <si>
    <t>平成 17</t>
  </si>
  <si>
    <t>Ⅲ　　産業・経済</t>
  </si>
  <si>
    <t>31　産業（大分類）別・規模（7区分）別民営事業所数及び従業者数</t>
  </si>
  <si>
    <t>民営総数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</si>
  <si>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</si>
  <si>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</si>
  <si>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</si>
  <si>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</si>
  <si>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</si>
  <si>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</si>
  <si>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</si>
  <si>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事業所数</t>
  </si>
  <si>
    <t>従業者数</t>
  </si>
  <si>
    <t>　農林漁業</t>
  </si>
  <si>
    <t>　鉱業</t>
  </si>
  <si>
    <t>　建設業</t>
  </si>
  <si>
    <t>　製造業</t>
  </si>
  <si>
    <t>　電気・ガス・熱供給・水道業</t>
  </si>
  <si>
    <t>　運輸・通信業</t>
  </si>
  <si>
    <t>　卸売・小売業・飲食店</t>
  </si>
  <si>
    <t>　金融・保険業</t>
  </si>
  <si>
    <t>　不動産業</t>
  </si>
  <si>
    <t>　サービス業</t>
  </si>
  <si>
    <t>平成 13年総数</t>
  </si>
  <si>
    <t>平成 16年総数</t>
  </si>
  <si>
    <t>　情報通信業</t>
  </si>
  <si>
    <t>　運輸業</t>
  </si>
  <si>
    <t>　卸売・小売業</t>
  </si>
  <si>
    <t>　飲食店、宿泊業</t>
  </si>
  <si>
    <t>　医療、福祉</t>
  </si>
  <si>
    <t>　教育、学習支援業</t>
  </si>
  <si>
    <t>　複合サービス事業</t>
  </si>
  <si>
    <t>平成 18年総数</t>
  </si>
  <si>
    <t>32 商店数・従業者数及び年間商品販売額の推移(飲食店を除く)</t>
  </si>
  <si>
    <t>総　　　計</t>
  </si>
  <si>
    <t>卸売業計</t>
  </si>
  <si>
    <t>小売業計</t>
  </si>
  <si>
    <t>従業者数</t>
  </si>
  <si>
    <t>年間商品
販 売 額</t>
  </si>
  <si>
    <t>売場面積</t>
  </si>
  <si>
    <t>人</t>
  </si>
  <si>
    <t>資料　商業統計調査</t>
  </si>
  <si>
    <t>33　従業者規模別商店数及び従業者数</t>
  </si>
  <si>
    <t>合計</t>
  </si>
  <si>
    <t>1～2人</t>
  </si>
  <si>
    <t>3～4人</t>
  </si>
  <si>
    <t>5～9人</t>
  </si>
  <si>
    <t>10～19人</t>
  </si>
  <si>
    <t>従業者数</t>
  </si>
  <si>
    <t>人</t>
  </si>
  <si>
    <t>卸売業</t>
  </si>
  <si>
    <t>小売業</t>
  </si>
  <si>
    <t>20～29人</t>
  </si>
  <si>
    <t>30～49人</t>
  </si>
  <si>
    <t>50～99人</t>
  </si>
  <si>
    <t>100人～</t>
  </si>
  <si>
    <t>－</t>
  </si>
  <si>
    <t>区　　　　　　　　　　分</t>
  </si>
  <si>
    <t>年間商品販売額</t>
  </si>
  <si>
    <t>総　　　　　　　　　計</t>
  </si>
  <si>
    <t>56　織物・衣服・身の回り品小売業</t>
  </si>
  <si>
    <t>　　561　呉服・服地・寝具小売業</t>
  </si>
  <si>
    <t>卸　　売　　業　　計</t>
  </si>
  <si>
    <t>　　562　男子服小売業</t>
  </si>
  <si>
    <t>　　563　婦人・子供服小売業</t>
  </si>
  <si>
    <t>49　各種商品卸売業</t>
  </si>
  <si>
    <t>　　564　靴・履物小売業</t>
  </si>
  <si>
    <t>　　491　各種商品卸売業</t>
  </si>
  <si>
    <t>　　569　その他の織物・衣服・身の回り品小売業</t>
  </si>
  <si>
    <t>50　繊維・衣服等卸売業</t>
  </si>
  <si>
    <t>57　飲食料品小売業</t>
  </si>
  <si>
    <t>　　501　繊維品卸売業（衣服・身の回り品を除く）</t>
  </si>
  <si>
    <t>　　571　各種食品小売業</t>
  </si>
  <si>
    <t>　　502　衣服・身の回り品卸売業</t>
  </si>
  <si>
    <t>　　572　酒小売業</t>
  </si>
  <si>
    <t>　　573　食肉小売業</t>
  </si>
  <si>
    <t>51　飲食料品卸売業</t>
  </si>
  <si>
    <t>　　574　鮮魚小売業</t>
  </si>
  <si>
    <t>　　511　農畜産物・水産物卸売業</t>
  </si>
  <si>
    <t>　　575　野菜・果実小売業</t>
  </si>
  <si>
    <t>　　512　食品・飲料卸売業</t>
  </si>
  <si>
    <t>　　576　菓子・パン小売業</t>
  </si>
  <si>
    <t>　　577　米穀類小売業</t>
  </si>
  <si>
    <t>52　建築材料、鉱物・金属材料等卸売業</t>
  </si>
  <si>
    <t>　　579　その他の飲食料品小売業</t>
  </si>
  <si>
    <t>　　521　建築材料卸売業</t>
  </si>
  <si>
    <t>　　522　化学製品卸売業</t>
  </si>
  <si>
    <t>58　自動車・自転車小売業</t>
  </si>
  <si>
    <t>　　523　鉱物・金属材料卸売業</t>
  </si>
  <si>
    <t>　　581　自動車小売業</t>
  </si>
  <si>
    <t>　　524　再生資源卸売業</t>
  </si>
  <si>
    <t>　　582　自転車小売業</t>
  </si>
  <si>
    <t>53　機械器具卸売業</t>
  </si>
  <si>
    <t>59　家具・じゅう器・機械器具小売業</t>
  </si>
  <si>
    <t>　　531　一般機械器具卸売業</t>
  </si>
  <si>
    <t>　　591　家具・建具・畳小売業</t>
  </si>
  <si>
    <t>　　532　自動車卸売業</t>
  </si>
  <si>
    <t>　　592　機械器具小売業</t>
  </si>
  <si>
    <t>　　533　電気機械器具卸売業</t>
  </si>
  <si>
    <t>　　599　その他のじゅう器小売業</t>
  </si>
  <si>
    <t>　　539　その他の機械器具卸売業</t>
  </si>
  <si>
    <t>60　その他の小売業</t>
  </si>
  <si>
    <t>54　その他の卸売業</t>
  </si>
  <si>
    <t>　　601　医薬品・化粧品小売業</t>
  </si>
  <si>
    <t>　　541　家具・建具・じゅう器等卸売業</t>
  </si>
  <si>
    <t>　　602　農耕用品小売業</t>
  </si>
  <si>
    <t>　　542　医療品・化粧品等卸売業　　</t>
  </si>
  <si>
    <t>　　603　燃料小売業</t>
  </si>
  <si>
    <t>　　549　他に分類されない卸売業</t>
  </si>
  <si>
    <t>　　604　書籍・文房具小売業</t>
  </si>
  <si>
    <t>　　605　スポーツ用品・がん具・娯楽用品・楽器小売業</t>
  </si>
  <si>
    <t>小　　売　　業　　計</t>
  </si>
  <si>
    <t>　　606　写真機・写真材料小売業</t>
  </si>
  <si>
    <t>　　607　時計・眼鏡・光学機械小売業</t>
  </si>
  <si>
    <t>55　各種商品小売業</t>
  </si>
  <si>
    <t>　　609　他に分類されない小売業</t>
  </si>
  <si>
    <t>　　551　百貨店、総合スーパー</t>
  </si>
  <si>
    <r>
      <t>35　産業（中分類）別製造業事業所数・従業者数及び製造品出荷額の推移</t>
    </r>
    <r>
      <rPr>
        <sz val="10"/>
        <rFont val="ＭＳ Ｐゴシック"/>
        <family val="3"/>
      </rPr>
      <t>(従業者4人以上の事業所)</t>
    </r>
  </si>
  <si>
    <t>（単位　人、万円）</t>
  </si>
  <si>
    <t>事業所数</t>
  </si>
  <si>
    <t>従業者数</t>
  </si>
  <si>
    <t>製造品出荷額等</t>
  </si>
  <si>
    <t>総　　　　　　　　　　計</t>
  </si>
  <si>
    <t>食料品</t>
  </si>
  <si>
    <t>繊維工業</t>
  </si>
  <si>
    <t>衣服・その他の繊維製品</t>
  </si>
  <si>
    <t>木材・木製品</t>
  </si>
  <si>
    <t>家具・装備品</t>
  </si>
  <si>
    <t>パルプ・紙・紙加工品</t>
  </si>
  <si>
    <t>印刷・同関連産業</t>
  </si>
  <si>
    <t>化学工業</t>
  </si>
  <si>
    <t>石油製品・石炭製品</t>
  </si>
  <si>
    <t>プラスチック製品</t>
  </si>
  <si>
    <t>ゴム製品</t>
  </si>
  <si>
    <t>なめしかわ・同製品・毛皮</t>
  </si>
  <si>
    <t>窯業・土石製品</t>
  </si>
  <si>
    <t>鉄鋼業</t>
  </si>
  <si>
    <t>非鉄金属</t>
  </si>
  <si>
    <t>金属製品</t>
  </si>
  <si>
    <t>一般機械器具</t>
  </si>
  <si>
    <t>電気機械器具</t>
  </si>
  <si>
    <t>情報通信機械器具製造業</t>
  </si>
  <si>
    <t>電子部品・デバイス製造業</t>
  </si>
  <si>
    <t>輸送用機械器具</t>
  </si>
  <si>
    <t>精密機械器具</t>
  </si>
  <si>
    <t>その他の製造業</t>
  </si>
  <si>
    <t>資料　工業統計調査</t>
  </si>
  <si>
    <t>36　岡山県信用保証協会保証状況（津山支所管内＜美作３市５郡＞）</t>
  </si>
  <si>
    <t>（単位　千円）</t>
  </si>
  <si>
    <t>保証申込</t>
  </si>
  <si>
    <t>保証承諾</t>
  </si>
  <si>
    <t>保証現在高</t>
  </si>
  <si>
    <t>金額</t>
  </si>
  <si>
    <t>資料　岡山県信用保証協会津山支所</t>
  </si>
  <si>
    <t>37　中小企業者融資利用状況</t>
  </si>
  <si>
    <t>(単位　千円）</t>
  </si>
  <si>
    <t>融資区分</t>
  </si>
  <si>
    <t>津山市中小企業融資</t>
  </si>
  <si>
    <t>新規貸付件数</t>
  </si>
  <si>
    <t>新規融資額</t>
  </si>
  <si>
    <t>年度末貸付残件数</t>
  </si>
  <si>
    <t>年度末融資残額</t>
  </si>
  <si>
    <t>38　金融機関数</t>
  </si>
  <si>
    <t>年　月</t>
  </si>
  <si>
    <t>普通銀行</t>
  </si>
  <si>
    <t>農業協同組合</t>
  </si>
  <si>
    <t>漁業
協同組合
単位組合</t>
  </si>
  <si>
    <t>信用
組合</t>
  </si>
  <si>
    <t>生命
保険</t>
  </si>
  <si>
    <t>証券
会社</t>
  </si>
  <si>
    <t>本店</t>
  </si>
  <si>
    <t>支店</t>
  </si>
  <si>
    <t>出張所</t>
  </si>
  <si>
    <t>県連</t>
  </si>
  <si>
    <t>県連支所</t>
  </si>
  <si>
    <t>単位組合</t>
  </si>
  <si>
    <t>資料　岡山県統計年報</t>
  </si>
  <si>
    <r>
      <t>　サービス業</t>
    </r>
    <r>
      <rPr>
        <sz val="8"/>
        <rFont val="ＭＳ Ｐ明朝"/>
        <family val="1"/>
      </rPr>
      <t>（他に分類されないもの）</t>
    </r>
  </si>
  <si>
    <t>㎡</t>
  </si>
  <si>
    <r>
      <t>　　559　その他の各種商品小売業</t>
    </r>
    <r>
      <rPr>
        <sz val="6"/>
        <rFont val="ＭＳ Ｐ明朝"/>
        <family val="1"/>
      </rPr>
      <t>（従業者が常時50人未満のもの）</t>
    </r>
  </si>
  <si>
    <t>一年生牧草</t>
  </si>
  <si>
    <t>ソルガム</t>
  </si>
  <si>
    <t>イタリアンライグラス</t>
  </si>
  <si>
    <t>うめ</t>
  </si>
  <si>
    <t>そば</t>
  </si>
  <si>
    <t>じねんじょ</t>
  </si>
  <si>
    <t>ウド</t>
  </si>
  <si>
    <t>かぼちゃ</t>
  </si>
  <si>
    <t>やまいも</t>
  </si>
  <si>
    <t>キャベツ</t>
  </si>
  <si>
    <t>10a当たり収量(kg,本)</t>
  </si>
  <si>
    <t>収穫量
(t,本)</t>
  </si>
  <si>
    <t>収穫量
(t,本)</t>
  </si>
  <si>
    <t>百万円</t>
  </si>
  <si>
    <t>－</t>
  </si>
  <si>
    <t>資料　津山地区農業共済事務組合・勝英農業共済事務組合</t>
  </si>
  <si>
    <t xml:space="preserve"> </t>
  </si>
  <si>
    <t>合   計</t>
  </si>
  <si>
    <t>小   計</t>
  </si>
  <si>
    <t>　</t>
  </si>
  <si>
    <t>かき</t>
  </si>
  <si>
    <t>ぶどう</t>
  </si>
  <si>
    <t>トマト</t>
  </si>
  <si>
    <t>シキミ</t>
  </si>
  <si>
    <t>アスパラガス</t>
  </si>
  <si>
    <t>ブロッコリー</t>
  </si>
  <si>
    <t>（単位　人、百万円）</t>
  </si>
  <si>
    <t>平成19年</t>
  </si>
  <si>
    <t>9～10</t>
  </si>
  <si>
    <t>小麦</t>
  </si>
  <si>
    <t>飲料・たばこ・飼料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</si>
  <si>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</si>
  <si>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</si>
  <si>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</si>
  <si>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</si>
  <si>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</si>
  <si>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</si>
  <si>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</si>
  <si>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※19年の「25　はん用機械器具」の区分は「26　一般機械器具」と読み替えるものとする。</t>
  </si>
  <si>
    <t>※ 平成22年は、速報値のため確報とは異なることがある</t>
  </si>
  <si>
    <t>※ 平成12、17年は、現在の市域に組み替えたもの</t>
  </si>
  <si>
    <t>平成12</t>
  </si>
  <si>
    <t>（ｋｇ）</t>
  </si>
  <si>
    <t>（ｋｇ）</t>
  </si>
  <si>
    <t>(ａ)</t>
  </si>
  <si>
    <t>なし</t>
  </si>
  <si>
    <t>かんしょ</t>
  </si>
  <si>
    <t>きゅうり</t>
  </si>
  <si>
    <t>なす</t>
  </si>
  <si>
    <t>くり</t>
  </si>
  <si>
    <t>いちご</t>
  </si>
  <si>
    <t>しょうが</t>
  </si>
  <si>
    <t>りんご</t>
  </si>
  <si>
    <t>ばれいしょ</t>
  </si>
  <si>
    <t>リンドウ</t>
  </si>
  <si>
    <t>―</t>
  </si>
  <si>
    <t>総　計</t>
  </si>
  <si>
    <t>x</t>
  </si>
  <si>
    <t>ｘ</t>
  </si>
  <si>
    <t>x</t>
  </si>
  <si>
    <t>-</t>
  </si>
  <si>
    <t>-</t>
  </si>
  <si>
    <t>総　計</t>
  </si>
  <si>
    <t>※ 平成22年は、速報値のため確定値とは異なることがある</t>
  </si>
  <si>
    <t>23　経営耕地面積規模別農家数(販売農家）</t>
  </si>
  <si>
    <t>平成22年</t>
  </si>
  <si>
    <t>30　保有山林面積規模別林業経営体数</t>
  </si>
  <si>
    <t>派遣従業者のみ</t>
  </si>
  <si>
    <t>資料　事業所・企業統計調査
経済センサス-基礎調査</t>
  </si>
  <si>
    <t>平成 21年総数</t>
  </si>
  <si>
    <t>　農業、林業、漁業</t>
  </si>
  <si>
    <t>　鉱業、砕石業、砂利採取業</t>
  </si>
  <si>
    <t>　運輸業、郵便業</t>
  </si>
  <si>
    <t>　卸売業、小売業</t>
  </si>
  <si>
    <t>　金融業、保険業</t>
  </si>
  <si>
    <t>　不動産業、物品賃貸業</t>
  </si>
  <si>
    <t xml:space="preserve">  学術研究、専門・技術サービス業</t>
  </si>
  <si>
    <t>　宿泊業、飲食サービス業</t>
  </si>
  <si>
    <t>　生活関連サービス業、娯楽業</t>
  </si>
  <si>
    <t>経済センサス-基礎調査</t>
  </si>
  <si>
    <t>経済センサス－基礎調査</t>
  </si>
  <si>
    <t>平成14</t>
  </si>
  <si>
    <t>　　※従業者数9人以下をまとめて集計</t>
  </si>
  <si>
    <t>事業所数</t>
  </si>
  <si>
    <t>平成17.3</t>
  </si>
  <si>
    <t>34　産業（小分類）別卸売業・小売業事業所数・従業者数及び年間商品販売額</t>
  </si>
  <si>
    <t>平成21年</t>
  </si>
  <si>
    <t>事業所数</t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</si>
  <si>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</si>
  <si>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</si>
  <si>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</si>
  <si>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</si>
  <si>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</si>
  <si>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</si>
  <si>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</si>
  <si>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</si>
  <si>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</si>
  <si>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</si>
  <si>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</si>
  <si>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</si>
  <si>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</si>
  <si>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</si>
  <si>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</si>
  <si>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</si>
  <si>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</si>
  <si>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</si>
  <si>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</si>
  <si>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</si>
  <si>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</si>
  <si>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</si>
  <si>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</si>
  <si>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</si>
  <si>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</si>
  <si>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</si>
  <si>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</si>
  <si>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</si>
  <si>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50</t>
  </si>
  <si>
    <t>500</t>
  </si>
  <si>
    <t>管理，補助的経済活動を行う事業所</t>
  </si>
  <si>
    <t>501</t>
  </si>
  <si>
    <t>51</t>
  </si>
  <si>
    <t>510</t>
  </si>
  <si>
    <t>511</t>
  </si>
  <si>
    <t>繊維品卸売業</t>
  </si>
  <si>
    <t>512</t>
  </si>
  <si>
    <t>513</t>
  </si>
  <si>
    <t>52</t>
  </si>
  <si>
    <t>520</t>
  </si>
  <si>
    <t>521</t>
  </si>
  <si>
    <t>522</t>
  </si>
  <si>
    <t>53</t>
  </si>
  <si>
    <t>530</t>
  </si>
  <si>
    <t>531</t>
  </si>
  <si>
    <t>532</t>
  </si>
  <si>
    <t>533</t>
  </si>
  <si>
    <t>534</t>
  </si>
  <si>
    <t>535</t>
  </si>
  <si>
    <t>536</t>
  </si>
  <si>
    <t>54</t>
  </si>
  <si>
    <t>540</t>
  </si>
  <si>
    <t>541</t>
  </si>
  <si>
    <t>542</t>
  </si>
  <si>
    <t>543</t>
  </si>
  <si>
    <t>549</t>
  </si>
  <si>
    <t>55</t>
  </si>
  <si>
    <t>550</t>
  </si>
  <si>
    <t>56</t>
  </si>
  <si>
    <t>各種商品小売業</t>
  </si>
  <si>
    <t>560</t>
  </si>
  <si>
    <t>管理，補助的経済活動を行う事業所</t>
  </si>
  <si>
    <t>561</t>
  </si>
  <si>
    <t>百貨店，総合スーパー</t>
  </si>
  <si>
    <t>569</t>
  </si>
  <si>
    <t>その他の各種商品小売業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</si>
  <si>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</si>
  <si>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</si>
  <si>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</si>
  <si>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</si>
  <si>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</si>
  <si>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</si>
  <si>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</si>
  <si>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</si>
  <si>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</si>
  <si>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</si>
  <si>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</si>
  <si>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</si>
  <si>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</si>
  <si>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</si>
  <si>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</si>
  <si>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</si>
  <si>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</si>
  <si>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</si>
  <si>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</si>
  <si>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</si>
  <si>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</si>
  <si>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</si>
  <si>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</si>
  <si>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</si>
  <si>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</si>
  <si>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</si>
  <si>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</si>
  <si>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</si>
  <si>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</si>
  <si>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</si>
  <si>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</si>
  <si>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スポーツ用品・がん具等小売業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</si>
  <si>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</si>
  <si>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</si>
  <si>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</si>
  <si>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</si>
  <si>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</si>
  <si>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</si>
  <si>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58</t>
  </si>
  <si>
    <t>580</t>
  </si>
  <si>
    <t>581</t>
  </si>
  <si>
    <t>582</t>
  </si>
  <si>
    <t>583</t>
  </si>
  <si>
    <t>584</t>
  </si>
  <si>
    <t>585</t>
  </si>
  <si>
    <t>586</t>
  </si>
  <si>
    <t>589</t>
  </si>
  <si>
    <t>59</t>
  </si>
  <si>
    <t>590</t>
  </si>
  <si>
    <t>591</t>
  </si>
  <si>
    <t>592</t>
  </si>
  <si>
    <t>593</t>
  </si>
  <si>
    <t>機械器具小売業</t>
  </si>
  <si>
    <t>60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</si>
  <si>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</si>
  <si>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</si>
  <si>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</si>
  <si>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</si>
  <si>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</si>
  <si>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</si>
  <si>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</si>
  <si>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</si>
  <si>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</si>
  <si>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</si>
  <si>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</t>
  </si>
  <si>
    <t>610</t>
  </si>
  <si>
    <t>管理，補助的経済活動を行う事業所</t>
  </si>
  <si>
    <t>611</t>
  </si>
  <si>
    <t>612</t>
  </si>
  <si>
    <t>619</t>
  </si>
  <si>
    <t>平成21年　区分</t>
  </si>
  <si>
    <t>平成19年　区分</t>
  </si>
  <si>
    <t>※平成21年は、年間商品販売額については調査対象外項目</t>
  </si>
  <si>
    <t>平成16</t>
  </si>
  <si>
    <t>※平成21年は、年間商品販売額および売場面積は、調査項目でない</t>
  </si>
  <si>
    <t>資料　市経済振興課</t>
  </si>
  <si>
    <t>　平成 17</t>
  </si>
  <si>
    <t>（平成24年1月1日現在）</t>
  </si>
  <si>
    <t>資料　　津山市農業再生協議会</t>
  </si>
  <si>
    <t>(平成22年度)</t>
  </si>
  <si>
    <t>25　販売農家の世帯員数</t>
  </si>
  <si>
    <t>加茂</t>
  </si>
  <si>
    <t>阿波</t>
  </si>
  <si>
    <t>津山</t>
  </si>
  <si>
    <t>勝北</t>
  </si>
  <si>
    <t>久米</t>
  </si>
  <si>
    <t>29　家畜を販売目的で飼養している経営体数と飼養頭羽数</t>
  </si>
  <si>
    <t>(注) 平成16年の卸売業、小売業の年間商品販売額は、旧町村単位での秘匿措置のため集計していない</t>
  </si>
  <si>
    <r>
      <t>　　</t>
    </r>
    <r>
      <rPr>
        <sz val="9"/>
        <rFont val="ＭＳ Ｐ明朝"/>
        <family val="1"/>
      </rPr>
      <t>※従業者数4人
　　以下をまとめて
　　集計</t>
    </r>
  </si>
  <si>
    <t>-</t>
  </si>
  <si>
    <t>卸　売　業　計</t>
  </si>
  <si>
    <t>総　　　　　　計</t>
  </si>
  <si>
    <t>平成18年</t>
  </si>
  <si>
    <t>平成20年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</si>
</sst>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_ "/>
    <numFmt numFmtId="179" formatCode="#,##0.0;[Red]\-#,##0.0"/>
    <numFmt numFmtId="180" formatCode="0.0_ "/>
    <numFmt numFmtId="181" formatCode="#,##0.0_ "/>
    <numFmt numFmtId="182" formatCode="0.0"/>
    <numFmt numFmtId="183" formatCode="0_ "/>
    <numFmt numFmtId="184" formatCode="#,##0;&quot;△ &quot;#,##0"/>
    <numFmt numFmtId="185" formatCode="#,##0.0_ ;[Red]\-#,##0.0\ "/>
    <numFmt numFmtId="186" formatCode="0_);[Red]\(0\)"/>
    <numFmt numFmtId="187" formatCode="#,##0;[Red]#,##0"/>
    <numFmt numFmtId="188" formatCode="#\ &quot;戸&quot;"/>
    <numFmt numFmtId="189" formatCode="#,##0.0"/>
    <numFmt numFmtId="190" formatCode="0.0_);[Red]\(0.0\)"/>
    <numFmt numFmtId="191" formatCode="#,##0_ ;[Red]\-#,##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i/>
      <sz val="10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</cellStyleXfs>
  <cellXfs count="294"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0" fontId="0" fillId="0" borderId="0" xfId="0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1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3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4" xfId="17" applyFont="1" applyBorder="1" applyAlignment="1">
      <alignment horizontal="right" vertical="center"/>
    </xf>
    <xf numFmtId="38" fontId="3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1" xfId="17" applyFont="1" applyBorder="1" applyAlignment="1">
      <alignment horizontal="center" vertical="center" wrapText="1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185" fontId="3" fillId="0" borderId="0" xfId="17" applyNumberFormat="1" applyFont="1" applyBorder="1" applyAlignment="1">
      <alignment vertical="center"/>
    </xf>
    <xf numFmtId="185" fontId="3" fillId="0" borderId="5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3" fillId="0" borderId="0" xfId="17" applyFont="1" applyBorder="1" applyAlignment="1">
      <alignment vertical="center" shrinkToFit="1"/>
    </xf>
    <xf numFmtId="38" fontId="3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vertical="center"/>
    </xf>
    <xf numFmtId="40" fontId="9" fillId="0" borderId="0" xfId="17" applyNumberFormat="1" applyFont="1" applyAlignment="1">
      <alignment vertical="center"/>
    </xf>
    <xf numFmtId="38" fontId="4" fillId="0" borderId="9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4" fillId="0" borderId="9" xfId="17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5" fillId="0" borderId="3" xfId="17" applyFont="1" applyBorder="1" applyAlignment="1">
      <alignment vertical="center"/>
    </xf>
    <xf numFmtId="38" fontId="3" fillId="0" borderId="16" xfId="17" applyFont="1" applyBorder="1" applyAlignment="1">
      <alignment vertical="center"/>
    </xf>
    <xf numFmtId="38" fontId="3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38" fontId="7" fillId="0" borderId="0" xfId="17" applyFont="1" applyAlignment="1">
      <alignment vertical="center"/>
    </xf>
    <xf numFmtId="38" fontId="12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13" fillId="0" borderId="0" xfId="17" applyFont="1" applyAlignment="1">
      <alignment vertical="center"/>
    </xf>
    <xf numFmtId="38" fontId="13" fillId="0" borderId="0" xfId="17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7" fontId="3" fillId="0" borderId="0" xfId="0" applyNumberFormat="1" applyFont="1" applyBorder="1" applyAlignment="1">
      <alignment vertical="center"/>
    </xf>
    <xf numFmtId="187" fontId="3" fillId="0" borderId="5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vertical="center"/>
    </xf>
    <xf numFmtId="5" fontId="3" fillId="0" borderId="0" xfId="0" applyNumberFormat="1" applyFont="1" applyAlignment="1">
      <alignment horizontal="right" vertical="center"/>
    </xf>
    <xf numFmtId="38" fontId="3" fillId="0" borderId="7" xfId="17" applyFont="1" applyBorder="1" applyAlignment="1">
      <alignment horizontal="center" vertical="center" wrapText="1"/>
    </xf>
    <xf numFmtId="38" fontId="3" fillId="0" borderId="7" xfId="17" applyFont="1" applyBorder="1" applyAlignment="1">
      <alignment horizontal="right" vertical="center" wrapText="1"/>
    </xf>
    <xf numFmtId="178" fontId="3" fillId="0" borderId="9" xfId="0" applyNumberFormat="1" applyFont="1" applyBorder="1" applyAlignment="1">
      <alignment horizontal="right" vertical="center"/>
    </xf>
    <xf numFmtId="38" fontId="3" fillId="0" borderId="5" xfId="17" applyFont="1" applyBorder="1" applyAlignment="1">
      <alignment vertical="center" shrinkToFit="1"/>
    </xf>
    <xf numFmtId="38" fontId="3" fillId="0" borderId="5" xfId="17" applyFont="1" applyBorder="1" applyAlignment="1">
      <alignment horizontal="right" vertical="center" shrinkToFit="1"/>
    </xf>
    <xf numFmtId="38" fontId="3" fillId="0" borderId="7" xfId="17" applyFont="1" applyBorder="1" applyAlignment="1">
      <alignment vertical="center"/>
    </xf>
    <xf numFmtId="38" fontId="3" fillId="0" borderId="7" xfId="17" applyFont="1" applyBorder="1" applyAlignment="1">
      <alignment horizontal="right" vertical="center"/>
    </xf>
    <xf numFmtId="38" fontId="3" fillId="0" borderId="8" xfId="17" applyFont="1" applyBorder="1" applyAlignment="1">
      <alignment vertical="center"/>
    </xf>
    <xf numFmtId="38" fontId="3" fillId="0" borderId="12" xfId="17" applyFont="1" applyBorder="1" applyAlignment="1">
      <alignment horizontal="right" vertical="center"/>
    </xf>
    <xf numFmtId="38" fontId="3" fillId="0" borderId="12" xfId="17" applyFont="1" applyBorder="1" applyAlignment="1">
      <alignment horizontal="right" vertical="center" wrapText="1"/>
    </xf>
    <xf numFmtId="38" fontId="3" fillId="0" borderId="12" xfId="17" applyFont="1" applyBorder="1" applyAlignment="1">
      <alignment vertical="center"/>
    </xf>
    <xf numFmtId="38" fontId="3" fillId="0" borderId="8" xfId="17" applyFont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3" fillId="0" borderId="11" xfId="17" applyFont="1" applyBorder="1" applyAlignment="1">
      <alignment vertical="center"/>
    </xf>
    <xf numFmtId="38" fontId="3" fillId="0" borderId="11" xfId="17" applyFont="1" applyBorder="1" applyAlignment="1">
      <alignment horizontal="right" vertical="center"/>
    </xf>
    <xf numFmtId="38" fontId="3" fillId="0" borderId="11" xfId="17" applyFont="1" applyBorder="1" applyAlignment="1">
      <alignment horizontal="right" vertical="center" wrapText="1"/>
    </xf>
    <xf numFmtId="38" fontId="3" fillId="0" borderId="16" xfId="17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 shrinkToFit="1"/>
    </xf>
    <xf numFmtId="183" fontId="3" fillId="0" borderId="4" xfId="0" applyNumberFormat="1" applyFont="1" applyBorder="1" applyAlignment="1">
      <alignment horizontal="right" vertical="center" shrinkToFit="1"/>
    </xf>
    <xf numFmtId="183" fontId="3" fillId="0" borderId="3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/>
    </xf>
    <xf numFmtId="186" fontId="3" fillId="0" borderId="0" xfId="0" applyNumberFormat="1" applyFont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3" fontId="3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38" fontId="4" fillId="0" borderId="12" xfId="17" applyFont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6" xfId="17" applyFont="1" applyBorder="1" applyAlignment="1">
      <alignment vertical="center" shrinkToFit="1"/>
    </xf>
    <xf numFmtId="38" fontId="4" fillId="0" borderId="0" xfId="17" applyFont="1" applyBorder="1" applyAlignment="1">
      <alignment vertical="center" shrinkToFit="1"/>
    </xf>
    <xf numFmtId="38" fontId="4" fillId="0" borderId="5" xfId="17" applyFont="1" applyBorder="1" applyAlignment="1">
      <alignment vertical="center" shrinkToFit="1"/>
    </xf>
    <xf numFmtId="185" fontId="4" fillId="0" borderId="0" xfId="17" applyNumberFormat="1" applyFont="1" applyBorder="1" applyAlignment="1">
      <alignment vertical="center"/>
    </xf>
    <xf numFmtId="185" fontId="4" fillId="0" borderId="5" xfId="17" applyNumberFormat="1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19" fillId="0" borderId="0" xfId="21" applyNumberFormat="1" applyFont="1" applyFill="1" applyBorder="1" applyAlignment="1">
      <alignment/>
      <protection/>
    </xf>
    <xf numFmtId="0" fontId="19" fillId="0" borderId="0" xfId="21" applyNumberFormat="1" applyFont="1" applyFill="1" applyBorder="1" applyAlignment="1" quotePrefix="1">
      <alignment/>
      <protection/>
    </xf>
    <xf numFmtId="0" fontId="3" fillId="0" borderId="0" xfId="0" applyNumberFormat="1" applyFont="1" applyFill="1" applyBorder="1" applyAlignment="1">
      <alignment horizontal="left"/>
    </xf>
    <xf numFmtId="178" fontId="3" fillId="0" borderId="6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19" fillId="0" borderId="16" xfId="21" applyNumberFormat="1" applyFont="1" applyFill="1" applyBorder="1" applyAlignment="1">
      <alignment/>
      <protection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19" fillId="0" borderId="0" xfId="21" applyNumberFormat="1" applyFont="1" applyFill="1" applyBorder="1" applyAlignment="1">
      <alignment horizontal="left" shrinkToFit="1"/>
      <protection/>
    </xf>
    <xf numFmtId="0" fontId="3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3" xfId="0" applyNumberFormat="1" applyFont="1" applyBorder="1" applyAlignment="1">
      <alignment horizontal="right" vertical="center"/>
    </xf>
    <xf numFmtId="178" fontId="4" fillId="0" borderId="1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0" fontId="9" fillId="0" borderId="0" xfId="17" applyNumberFormat="1" applyFont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3" fillId="0" borderId="9" xfId="17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5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新産業分類符号一覧(04.07再訂正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4</xdr:row>
      <xdr:rowOff>0</xdr:rowOff>
    </xdr:from>
    <xdr:to>
      <xdr:col>13</xdr:col>
      <xdr:colOff>219075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96425" y="695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4</xdr:row>
      <xdr:rowOff>0</xdr:rowOff>
    </xdr:from>
    <xdr:to>
      <xdr:col>13</xdr:col>
      <xdr:colOff>228600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05950" y="695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8</xdr:row>
      <xdr:rowOff>66675</xdr:rowOff>
    </xdr:from>
    <xdr:to>
      <xdr:col>6</xdr:col>
      <xdr:colOff>180975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324225" y="1514475"/>
          <a:ext cx="762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28575</xdr:rowOff>
    </xdr:from>
    <xdr:to>
      <xdr:col>6</xdr:col>
      <xdr:colOff>171450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314700" y="2019300"/>
          <a:ext cx="762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57150</xdr:rowOff>
    </xdr:from>
    <xdr:to>
      <xdr:col>5</xdr:col>
      <xdr:colOff>142875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0" y="126682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H13"/>
  <sheetViews>
    <sheetView workbookViewId="0" topLeftCell="A1">
      <selection activeCell="B45" sqref="B45"/>
    </sheetView>
  </sheetViews>
  <sheetFormatPr defaultColWidth="9.00390625" defaultRowHeight="13.5"/>
  <cols>
    <col min="1" max="1" width="7.625" style="2" customWidth="1"/>
    <col min="2" max="7" width="12.875" style="2" customWidth="1"/>
    <col min="8" max="16384" width="9.00390625" style="2" customWidth="1"/>
  </cols>
  <sheetData>
    <row r="1" spans="1:8" s="35" customFormat="1" ht="40.5" customHeight="1">
      <c r="A1" s="252" t="s">
        <v>131</v>
      </c>
      <c r="B1" s="252"/>
      <c r="C1" s="252"/>
      <c r="D1" s="252"/>
      <c r="E1" s="252"/>
      <c r="F1" s="252"/>
      <c r="G1" s="252"/>
      <c r="H1" s="80"/>
    </row>
    <row r="2" spans="1:7" ht="14.25">
      <c r="A2" s="1" t="s">
        <v>7</v>
      </c>
      <c r="B2" s="1"/>
      <c r="C2" s="1"/>
      <c r="D2" s="1"/>
      <c r="E2" s="1"/>
      <c r="F2" s="1"/>
      <c r="G2" s="1"/>
    </row>
    <row r="3" spans="1:7" ht="13.5">
      <c r="A3" s="3"/>
      <c r="B3" s="3"/>
      <c r="C3" s="3"/>
      <c r="D3" s="3"/>
      <c r="E3" s="3"/>
      <c r="F3" s="3"/>
      <c r="G3" s="4" t="s">
        <v>8</v>
      </c>
    </row>
    <row r="4" spans="1:7" ht="13.5">
      <c r="A4" s="253" t="s">
        <v>9</v>
      </c>
      <c r="B4" s="254" t="s">
        <v>10</v>
      </c>
      <c r="C4" s="255" t="s">
        <v>11</v>
      </c>
      <c r="D4" s="255"/>
      <c r="E4" s="255"/>
      <c r="F4" s="255"/>
      <c r="G4" s="256"/>
    </row>
    <row r="5" spans="1:7" ht="13.5">
      <c r="A5" s="253"/>
      <c r="B5" s="254"/>
      <c r="C5" s="255" t="s">
        <v>12</v>
      </c>
      <c r="D5" s="255" t="s">
        <v>13</v>
      </c>
      <c r="E5" s="255" t="s">
        <v>14</v>
      </c>
      <c r="F5" s="255"/>
      <c r="G5" s="256"/>
    </row>
    <row r="6" spans="1:7" ht="13.5">
      <c r="A6" s="253"/>
      <c r="B6" s="254"/>
      <c r="C6" s="255"/>
      <c r="D6" s="255"/>
      <c r="E6" s="5" t="s">
        <v>12</v>
      </c>
      <c r="F6" s="5" t="s">
        <v>15</v>
      </c>
      <c r="G6" s="6" t="s">
        <v>16</v>
      </c>
    </row>
    <row r="7" spans="1:7" ht="13.5">
      <c r="A7" s="7" t="s">
        <v>351</v>
      </c>
      <c r="B7" s="206">
        <v>7328</v>
      </c>
      <c r="C7" s="9">
        <v>5576</v>
      </c>
      <c r="D7" s="9">
        <v>882</v>
      </c>
      <c r="E7" s="9">
        <v>4694</v>
      </c>
      <c r="F7" s="9">
        <v>273</v>
      </c>
      <c r="G7" s="9">
        <v>4421</v>
      </c>
    </row>
    <row r="8" spans="1:7" ht="13.5">
      <c r="A8" s="7">
        <v>17</v>
      </c>
      <c r="B8" s="206">
        <v>6802</v>
      </c>
      <c r="C8" s="9">
        <v>4782</v>
      </c>
      <c r="D8" s="9">
        <v>897</v>
      </c>
      <c r="E8" s="9">
        <v>3885</v>
      </c>
      <c r="F8" s="9">
        <v>267</v>
      </c>
      <c r="G8" s="9">
        <v>3618</v>
      </c>
    </row>
    <row r="9" spans="1:7" ht="13.5">
      <c r="A9" s="10">
        <v>22</v>
      </c>
      <c r="B9" s="207">
        <v>6093</v>
      </c>
      <c r="C9" s="11">
        <v>4103</v>
      </c>
      <c r="D9" s="11">
        <v>945</v>
      </c>
      <c r="E9" s="11">
        <v>3158</v>
      </c>
      <c r="F9" s="11">
        <v>192</v>
      </c>
      <c r="G9" s="11">
        <v>2966</v>
      </c>
    </row>
    <row r="10" spans="1:7" ht="13.5">
      <c r="A10" s="12" t="s">
        <v>350</v>
      </c>
      <c r="B10" s="3"/>
      <c r="C10" s="3"/>
      <c r="D10" s="3"/>
      <c r="E10" s="3"/>
      <c r="F10" s="3"/>
      <c r="G10" s="4" t="s">
        <v>18</v>
      </c>
    </row>
    <row r="11" spans="1:7" ht="13.5">
      <c r="A11" s="12" t="s">
        <v>349</v>
      </c>
      <c r="B11" s="3"/>
      <c r="C11" s="3"/>
      <c r="D11" s="3"/>
      <c r="E11" s="3"/>
      <c r="F11" s="3"/>
      <c r="G11" s="4"/>
    </row>
    <row r="12" spans="1:7" ht="13.5">
      <c r="A12" s="12"/>
      <c r="B12" s="3"/>
      <c r="C12" s="3"/>
      <c r="D12" s="3"/>
      <c r="E12" s="3"/>
      <c r="F12" s="3"/>
      <c r="G12" s="4"/>
    </row>
    <row r="13" spans="1:7" ht="13.5">
      <c r="A13" s="12"/>
      <c r="B13" s="3"/>
      <c r="C13" s="3"/>
      <c r="D13" s="3"/>
      <c r="E13" s="3"/>
      <c r="F13" s="3"/>
      <c r="G13" s="4"/>
    </row>
  </sheetData>
  <mergeCells count="7">
    <mergeCell ref="A1:G1"/>
    <mergeCell ref="A4:A6"/>
    <mergeCell ref="B4:B6"/>
    <mergeCell ref="C4:G4"/>
    <mergeCell ref="C5:C6"/>
    <mergeCell ref="D5:D6"/>
    <mergeCell ref="E5:G5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L10"/>
  <sheetViews>
    <sheetView workbookViewId="0" topLeftCell="A1">
      <selection activeCell="B45" sqref="B45"/>
    </sheetView>
  </sheetViews>
  <sheetFormatPr defaultColWidth="9.00390625" defaultRowHeight="13.5"/>
  <cols>
    <col min="1" max="1" width="7.625" style="35" customWidth="1"/>
    <col min="2" max="2" width="6.875" style="35" customWidth="1"/>
    <col min="3" max="3" width="6.375" style="19" customWidth="1"/>
    <col min="4" max="4" width="6.875" style="19" customWidth="1"/>
    <col min="5" max="12" width="6.875" style="35" customWidth="1"/>
    <col min="13" max="16384" width="9.00390625" style="35" customWidth="1"/>
  </cols>
  <sheetData>
    <row r="1" spans="1:12" s="18" customFormat="1" ht="14.25">
      <c r="A1" s="259" t="s">
        <v>376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1:12" ht="14.25" customHeight="1">
      <c r="K2" s="264" t="s">
        <v>20</v>
      </c>
      <c r="L2" s="264"/>
    </row>
    <row r="3" spans="1:12" ht="14.25" customHeight="1">
      <c r="A3" s="235" t="s">
        <v>21</v>
      </c>
      <c r="B3" s="231" t="s">
        <v>48</v>
      </c>
      <c r="C3" s="70" t="s">
        <v>114</v>
      </c>
      <c r="D3" s="70" t="s">
        <v>115</v>
      </c>
      <c r="E3" s="71" t="s">
        <v>116</v>
      </c>
      <c r="F3" s="71" t="s">
        <v>117</v>
      </c>
      <c r="G3" s="71" t="s">
        <v>118</v>
      </c>
      <c r="H3" s="71" t="s">
        <v>119</v>
      </c>
      <c r="I3" s="71" t="s">
        <v>120</v>
      </c>
      <c r="J3" s="71" t="s">
        <v>121</v>
      </c>
      <c r="K3" s="71" t="s">
        <v>122</v>
      </c>
      <c r="L3" s="72" t="s">
        <v>123</v>
      </c>
    </row>
    <row r="4" spans="1:12" ht="14.25" customHeight="1">
      <c r="A4" s="237"/>
      <c r="B4" s="232"/>
      <c r="C4" s="73" t="s">
        <v>124</v>
      </c>
      <c r="D4" s="73" t="s">
        <v>125</v>
      </c>
      <c r="E4" s="74" t="s">
        <v>126</v>
      </c>
      <c r="F4" s="74" t="s">
        <v>0</v>
      </c>
      <c r="G4" s="74" t="s">
        <v>1</v>
      </c>
      <c r="H4" s="74" t="s">
        <v>2</v>
      </c>
      <c r="I4" s="74" t="s">
        <v>3</v>
      </c>
      <c r="J4" s="74" t="s">
        <v>4</v>
      </c>
      <c r="K4" s="74" t="s">
        <v>5</v>
      </c>
      <c r="L4" s="75" t="s">
        <v>6</v>
      </c>
    </row>
    <row r="5" spans="1:12" ht="14.25" customHeight="1">
      <c r="A5" s="76" t="s">
        <v>127</v>
      </c>
      <c r="B5" s="77">
        <v>933</v>
      </c>
      <c r="C5" s="78" t="s">
        <v>93</v>
      </c>
      <c r="D5" s="78" t="s">
        <v>93</v>
      </c>
      <c r="E5" s="79">
        <v>397</v>
      </c>
      <c r="F5" s="79">
        <v>344</v>
      </c>
      <c r="G5" s="79">
        <v>139</v>
      </c>
      <c r="H5" s="79">
        <v>28</v>
      </c>
      <c r="I5" s="79">
        <v>15</v>
      </c>
      <c r="J5" s="79">
        <v>8</v>
      </c>
      <c r="K5" s="78">
        <v>2</v>
      </c>
      <c r="L5" s="78" t="s">
        <v>93</v>
      </c>
    </row>
    <row r="6" spans="1:12" ht="14.25" customHeight="1">
      <c r="A6" s="267" t="s">
        <v>128</v>
      </c>
      <c r="B6" s="267"/>
      <c r="C6" s="267"/>
      <c r="D6" s="267"/>
      <c r="E6" s="267"/>
      <c r="F6" s="19"/>
      <c r="G6" s="19"/>
      <c r="H6" s="19"/>
      <c r="I6" s="19"/>
      <c r="J6" s="19"/>
      <c r="K6" s="268" t="s">
        <v>129</v>
      </c>
      <c r="L6" s="268"/>
    </row>
    <row r="7" spans="1:12" ht="14.25" customHeight="1">
      <c r="A7" s="137" t="s">
        <v>130</v>
      </c>
      <c r="B7" s="37">
        <v>643</v>
      </c>
      <c r="C7" s="38">
        <v>10</v>
      </c>
      <c r="D7" s="38">
        <v>11</v>
      </c>
      <c r="E7" s="38">
        <v>214</v>
      </c>
      <c r="F7" s="38">
        <v>231</v>
      </c>
      <c r="G7" s="38">
        <v>104</v>
      </c>
      <c r="H7" s="38">
        <v>35</v>
      </c>
      <c r="I7" s="38">
        <v>17</v>
      </c>
      <c r="J7" s="38">
        <v>10</v>
      </c>
      <c r="K7" s="38">
        <v>10</v>
      </c>
      <c r="L7" s="38">
        <v>1</v>
      </c>
    </row>
    <row r="8" spans="1:12" ht="14.25" customHeight="1">
      <c r="A8" s="163">
        <v>22</v>
      </c>
      <c r="B8" s="190">
        <v>424</v>
      </c>
      <c r="C8" s="40">
        <v>5</v>
      </c>
      <c r="D8" s="40">
        <v>14</v>
      </c>
      <c r="E8" s="40">
        <v>130</v>
      </c>
      <c r="F8" s="40">
        <v>156</v>
      </c>
      <c r="G8" s="40">
        <v>70</v>
      </c>
      <c r="H8" s="40">
        <v>26</v>
      </c>
      <c r="I8" s="40">
        <v>10</v>
      </c>
      <c r="J8" s="40">
        <v>6</v>
      </c>
      <c r="K8" s="39">
        <v>5</v>
      </c>
      <c r="L8" s="39">
        <v>2</v>
      </c>
    </row>
    <row r="9" spans="1:12" ht="14.25" customHeight="1">
      <c r="A9" s="266" t="s">
        <v>350</v>
      </c>
      <c r="B9" s="266"/>
      <c r="C9" s="266"/>
      <c r="D9" s="266"/>
      <c r="E9" s="266"/>
      <c r="F9" s="266"/>
      <c r="J9" s="260" t="s">
        <v>18</v>
      </c>
      <c r="K9" s="240"/>
      <c r="L9" s="240"/>
    </row>
    <row r="10" spans="1:6" ht="12">
      <c r="A10" s="12"/>
      <c r="B10" s="69"/>
      <c r="C10" s="69"/>
      <c r="D10" s="69"/>
      <c r="E10" s="69"/>
      <c r="F10" s="69"/>
    </row>
  </sheetData>
  <mergeCells count="8">
    <mergeCell ref="A3:A4"/>
    <mergeCell ref="B3:B4"/>
    <mergeCell ref="A1:L1"/>
    <mergeCell ref="A9:F9"/>
    <mergeCell ref="J9:L9"/>
    <mergeCell ref="K2:L2"/>
    <mergeCell ref="A6:E6"/>
    <mergeCell ref="K6:L6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BF66"/>
  <sheetViews>
    <sheetView zoomScale="115" zoomScaleNormal="115" workbookViewId="0" topLeftCell="A1">
      <pane xSplit="1" ySplit="4" topLeftCell="J36" activePane="bottomRight" state="frozen"/>
      <selection pane="topLeft" activeCell="B45" sqref="B45"/>
      <selection pane="topRight" activeCell="B45" sqref="B45"/>
      <selection pane="bottomLeft" activeCell="B45" sqref="B45"/>
      <selection pane="bottomRight" activeCell="U48" sqref="U48"/>
    </sheetView>
  </sheetViews>
  <sheetFormatPr defaultColWidth="9.00390625" defaultRowHeight="13.5"/>
  <cols>
    <col min="1" max="1" width="23.625" style="2" customWidth="1"/>
    <col min="2" max="9" width="8.50390625" style="2" customWidth="1"/>
    <col min="10" max="12" width="8.00390625" style="2" bestFit="1" customWidth="1"/>
    <col min="13" max="13" width="8.00390625" style="2" customWidth="1"/>
    <col min="14" max="16" width="8.00390625" style="2" bestFit="1" customWidth="1"/>
    <col min="17" max="17" width="8.00390625" style="2" customWidth="1"/>
    <col min="18" max="18" width="9.875" style="2" customWidth="1"/>
    <col min="19" max="16384" width="9.00390625" style="2" customWidth="1"/>
  </cols>
  <sheetData>
    <row r="1" spans="1:17" ht="14.25">
      <c r="A1" s="259" t="s">
        <v>132</v>
      </c>
      <c r="B1" s="259"/>
      <c r="C1" s="259"/>
      <c r="D1" s="259"/>
      <c r="E1" s="259"/>
      <c r="F1" s="259"/>
      <c r="G1" s="259"/>
      <c r="H1" s="259"/>
      <c r="I1" s="18"/>
      <c r="J1" s="18"/>
      <c r="K1" s="18"/>
      <c r="L1" s="18"/>
      <c r="M1" s="18"/>
      <c r="N1" s="18"/>
      <c r="O1" s="18"/>
      <c r="P1" s="18"/>
      <c r="Q1" s="18"/>
    </row>
    <row r="2" spans="1:17" ht="13.5">
      <c r="A2" s="19"/>
      <c r="B2" s="19"/>
      <c r="C2" s="19"/>
      <c r="D2" s="19"/>
      <c r="E2" s="19"/>
      <c r="F2" s="19"/>
      <c r="G2" s="19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13.5">
      <c r="A3" s="245"/>
      <c r="B3" s="245" t="s">
        <v>133</v>
      </c>
      <c r="C3" s="269"/>
      <c r="D3" s="270" t="s">
        <v>134</v>
      </c>
      <c r="E3" s="245"/>
      <c r="F3" s="269" t="s">
        <v>135</v>
      </c>
      <c r="G3" s="269"/>
      <c r="H3" s="269" t="s">
        <v>136</v>
      </c>
      <c r="I3" s="270"/>
      <c r="J3" s="269" t="s">
        <v>137</v>
      </c>
      <c r="K3" s="269"/>
      <c r="L3" s="269" t="s">
        <v>138</v>
      </c>
      <c r="M3" s="270"/>
      <c r="N3" s="269" t="s">
        <v>139</v>
      </c>
      <c r="O3" s="269"/>
      <c r="P3" s="269" t="s">
        <v>140</v>
      </c>
      <c r="Q3" s="270"/>
      <c r="R3" s="272" t="s">
        <v>377</v>
      </c>
    </row>
    <row r="4" spans="1:18" ht="13.5">
      <c r="A4" s="245"/>
      <c r="B4" s="48" t="s">
        <v>141</v>
      </c>
      <c r="C4" s="23" t="s">
        <v>142</v>
      </c>
      <c r="D4" s="23" t="s">
        <v>141</v>
      </c>
      <c r="E4" s="23" t="s">
        <v>142</v>
      </c>
      <c r="F4" s="23" t="s">
        <v>141</v>
      </c>
      <c r="G4" s="23" t="s">
        <v>142</v>
      </c>
      <c r="H4" s="23" t="s">
        <v>141</v>
      </c>
      <c r="I4" s="24" t="s">
        <v>142</v>
      </c>
      <c r="J4" s="23" t="s">
        <v>141</v>
      </c>
      <c r="K4" s="23" t="s">
        <v>142</v>
      </c>
      <c r="L4" s="23" t="s">
        <v>141</v>
      </c>
      <c r="M4" s="24" t="s">
        <v>142</v>
      </c>
      <c r="N4" s="23" t="s">
        <v>141</v>
      </c>
      <c r="O4" s="23" t="s">
        <v>142</v>
      </c>
      <c r="P4" s="23" t="s">
        <v>141</v>
      </c>
      <c r="Q4" s="24" t="s">
        <v>142</v>
      </c>
      <c r="R4" s="273"/>
    </row>
    <row r="5" spans="1:58" s="82" customFormat="1" ht="13.5">
      <c r="A5" s="86" t="s">
        <v>153</v>
      </c>
      <c r="B5" s="87">
        <f>SUM(B6:B15)</f>
        <v>6044</v>
      </c>
      <c r="C5" s="87">
        <f aca="true" t="shared" si="0" ref="C5:K5">SUM(C6:C15)</f>
        <v>48585</v>
      </c>
      <c r="D5" s="87">
        <f t="shared" si="0"/>
        <v>3672</v>
      </c>
      <c r="E5" s="87">
        <f t="shared" si="0"/>
        <v>7993</v>
      </c>
      <c r="F5" s="87">
        <f t="shared" si="0"/>
        <v>1190</v>
      </c>
      <c r="G5" s="87">
        <f t="shared" si="0"/>
        <v>7751</v>
      </c>
      <c r="H5" s="87">
        <f t="shared" si="0"/>
        <v>695</v>
      </c>
      <c r="I5" s="87">
        <f t="shared" si="0"/>
        <v>9285</v>
      </c>
      <c r="J5" s="87">
        <v>239</v>
      </c>
      <c r="K5" s="87">
        <f t="shared" si="0"/>
        <v>5608</v>
      </c>
      <c r="L5" s="87">
        <v>118</v>
      </c>
      <c r="M5" s="87">
        <v>4328</v>
      </c>
      <c r="N5" s="87">
        <v>88</v>
      </c>
      <c r="O5" s="87">
        <v>5905</v>
      </c>
      <c r="P5" s="87">
        <v>42</v>
      </c>
      <c r="Q5" s="87">
        <v>7715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58" s="84" customFormat="1" ht="12.75" customHeight="1">
      <c r="A6" s="83" t="s">
        <v>143</v>
      </c>
      <c r="B6" s="88">
        <f>D6+F6+H6+J6+L6+N6+P6</f>
        <v>15</v>
      </c>
      <c r="C6" s="88">
        <f>E6+G6+I6+K6+M6+O6+Q6</f>
        <v>134</v>
      </c>
      <c r="D6" s="88">
        <v>7</v>
      </c>
      <c r="E6" s="88">
        <v>17</v>
      </c>
      <c r="F6" s="88">
        <v>2</v>
      </c>
      <c r="G6" s="88">
        <v>14</v>
      </c>
      <c r="H6" s="88">
        <v>4</v>
      </c>
      <c r="I6" s="88">
        <v>48</v>
      </c>
      <c r="J6" s="88">
        <v>1</v>
      </c>
      <c r="K6" s="88">
        <v>22</v>
      </c>
      <c r="L6" s="88">
        <v>1</v>
      </c>
      <c r="M6" s="88">
        <v>33</v>
      </c>
      <c r="N6" s="88">
        <v>0</v>
      </c>
      <c r="O6" s="88">
        <v>0</v>
      </c>
      <c r="P6" s="88">
        <v>0</v>
      </c>
      <c r="Q6" s="88">
        <v>0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58" s="84" customFormat="1" ht="12.75" customHeight="1">
      <c r="A7" s="83" t="s">
        <v>144</v>
      </c>
      <c r="B7" s="88">
        <f aca="true" t="shared" si="1" ref="B7:C15">D7+F7+H7+J7+L7+N7+P7</f>
        <v>3</v>
      </c>
      <c r="C7" s="88">
        <f t="shared" si="1"/>
        <v>43</v>
      </c>
      <c r="D7" s="88">
        <v>0</v>
      </c>
      <c r="E7" s="88">
        <v>0</v>
      </c>
      <c r="F7" s="88">
        <v>1</v>
      </c>
      <c r="G7" s="88">
        <v>6</v>
      </c>
      <c r="H7" s="88">
        <v>2</v>
      </c>
      <c r="I7" s="88">
        <v>37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</row>
    <row r="8" spans="1:58" s="84" customFormat="1" ht="12.75" customHeight="1">
      <c r="A8" s="83" t="s">
        <v>145</v>
      </c>
      <c r="B8" s="88">
        <f t="shared" si="1"/>
        <v>686</v>
      </c>
      <c r="C8" s="88">
        <f t="shared" si="1"/>
        <v>5548</v>
      </c>
      <c r="D8" s="88">
        <v>311</v>
      </c>
      <c r="E8" s="88">
        <v>742</v>
      </c>
      <c r="F8" s="88">
        <v>188</v>
      </c>
      <c r="G8" s="88">
        <v>1261</v>
      </c>
      <c r="H8" s="88">
        <v>137</v>
      </c>
      <c r="I8" s="88">
        <v>1859</v>
      </c>
      <c r="J8" s="88">
        <v>35</v>
      </c>
      <c r="K8" s="88">
        <v>834</v>
      </c>
      <c r="L8" s="88">
        <v>8</v>
      </c>
      <c r="M8" s="88">
        <v>307</v>
      </c>
      <c r="N8" s="88">
        <v>4</v>
      </c>
      <c r="O8" s="88">
        <v>242</v>
      </c>
      <c r="P8" s="88">
        <v>3</v>
      </c>
      <c r="Q8" s="88">
        <v>303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8" s="84" customFormat="1" ht="12.75" customHeight="1">
      <c r="A9" s="83" t="s">
        <v>146</v>
      </c>
      <c r="B9" s="88">
        <f t="shared" si="1"/>
        <v>501</v>
      </c>
      <c r="C9" s="88">
        <f t="shared" si="1"/>
        <v>8768</v>
      </c>
      <c r="D9" s="88">
        <v>203</v>
      </c>
      <c r="E9" s="88">
        <v>498</v>
      </c>
      <c r="F9" s="88">
        <v>96</v>
      </c>
      <c r="G9" s="88">
        <v>635</v>
      </c>
      <c r="H9" s="88">
        <v>98</v>
      </c>
      <c r="I9" s="88">
        <v>1331</v>
      </c>
      <c r="J9" s="88">
        <v>43</v>
      </c>
      <c r="K9" s="88">
        <v>1008</v>
      </c>
      <c r="L9" s="88">
        <v>27</v>
      </c>
      <c r="M9" s="88">
        <v>979</v>
      </c>
      <c r="N9" s="88">
        <v>22</v>
      </c>
      <c r="O9" s="88">
        <v>1552</v>
      </c>
      <c r="P9" s="88">
        <v>12</v>
      </c>
      <c r="Q9" s="88">
        <v>2765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58" s="84" customFormat="1" ht="12.75" customHeight="1">
      <c r="A10" s="83" t="s">
        <v>147</v>
      </c>
      <c r="B10" s="88">
        <f t="shared" si="1"/>
        <v>3</v>
      </c>
      <c r="C10" s="88">
        <f t="shared" si="1"/>
        <v>326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1</v>
      </c>
      <c r="O10" s="88">
        <v>55</v>
      </c>
      <c r="P10" s="88">
        <v>2</v>
      </c>
      <c r="Q10" s="88">
        <v>271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58" s="84" customFormat="1" ht="12.75" customHeight="1">
      <c r="A11" s="83" t="s">
        <v>148</v>
      </c>
      <c r="B11" s="88">
        <f t="shared" si="1"/>
        <v>157</v>
      </c>
      <c r="C11" s="88">
        <f t="shared" si="1"/>
        <v>2196</v>
      </c>
      <c r="D11" s="88">
        <v>60</v>
      </c>
      <c r="E11" s="88">
        <v>159</v>
      </c>
      <c r="F11" s="88">
        <v>43</v>
      </c>
      <c r="G11" s="88">
        <v>272</v>
      </c>
      <c r="H11" s="88">
        <v>26</v>
      </c>
      <c r="I11" s="88">
        <v>353</v>
      </c>
      <c r="J11" s="88">
        <v>6</v>
      </c>
      <c r="K11" s="88">
        <v>127</v>
      </c>
      <c r="L11" s="88">
        <v>11</v>
      </c>
      <c r="M11" s="88">
        <v>425</v>
      </c>
      <c r="N11" s="88">
        <v>7</v>
      </c>
      <c r="O11" s="88">
        <v>444</v>
      </c>
      <c r="P11" s="88">
        <v>4</v>
      </c>
      <c r="Q11" s="88">
        <v>416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</row>
    <row r="12" spans="1:58" s="84" customFormat="1" ht="12.75" customHeight="1">
      <c r="A12" s="83" t="s">
        <v>149</v>
      </c>
      <c r="B12" s="88">
        <f t="shared" si="1"/>
        <v>2641</v>
      </c>
      <c r="C12" s="88">
        <f t="shared" si="1"/>
        <v>15927</v>
      </c>
      <c r="D12" s="88">
        <v>1721</v>
      </c>
      <c r="E12" s="88">
        <v>3884</v>
      </c>
      <c r="F12" s="88">
        <v>530</v>
      </c>
      <c r="G12" s="88">
        <v>3412</v>
      </c>
      <c r="H12" s="88">
        <v>260</v>
      </c>
      <c r="I12" s="88">
        <v>3388</v>
      </c>
      <c r="J12" s="88">
        <v>69</v>
      </c>
      <c r="K12" s="88">
        <v>1637</v>
      </c>
      <c r="L12" s="88">
        <v>37</v>
      </c>
      <c r="M12" s="88">
        <v>1392</v>
      </c>
      <c r="N12" s="88">
        <v>19</v>
      </c>
      <c r="O12" s="88">
        <v>1310</v>
      </c>
      <c r="P12" s="88">
        <v>5</v>
      </c>
      <c r="Q12" s="88">
        <v>904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</row>
    <row r="13" spans="1:58" s="84" customFormat="1" ht="12.75" customHeight="1">
      <c r="A13" s="83" t="s">
        <v>150</v>
      </c>
      <c r="B13" s="88">
        <f t="shared" si="1"/>
        <v>115</v>
      </c>
      <c r="C13" s="88">
        <f t="shared" si="1"/>
        <v>1545</v>
      </c>
      <c r="D13" s="88">
        <v>43</v>
      </c>
      <c r="E13" s="88">
        <v>95</v>
      </c>
      <c r="F13" s="88">
        <v>26</v>
      </c>
      <c r="G13" s="88">
        <v>172</v>
      </c>
      <c r="H13" s="88">
        <v>21</v>
      </c>
      <c r="I13" s="88">
        <v>294</v>
      </c>
      <c r="J13" s="88">
        <v>16</v>
      </c>
      <c r="K13" s="88">
        <v>362</v>
      </c>
      <c r="L13" s="88">
        <v>5</v>
      </c>
      <c r="M13" s="88">
        <v>174</v>
      </c>
      <c r="N13" s="88">
        <v>2</v>
      </c>
      <c r="O13" s="88">
        <v>124</v>
      </c>
      <c r="P13" s="88">
        <v>2</v>
      </c>
      <c r="Q13" s="88">
        <v>324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1:58" s="84" customFormat="1" ht="12.75" customHeight="1">
      <c r="A14" s="83" t="s">
        <v>151</v>
      </c>
      <c r="B14" s="88">
        <f t="shared" si="1"/>
        <v>242</v>
      </c>
      <c r="C14" s="88">
        <f t="shared" si="1"/>
        <v>495</v>
      </c>
      <c r="D14" s="88">
        <v>226</v>
      </c>
      <c r="E14" s="88">
        <v>374</v>
      </c>
      <c r="F14" s="88">
        <v>12</v>
      </c>
      <c r="G14" s="88">
        <v>77</v>
      </c>
      <c r="H14" s="88">
        <v>4</v>
      </c>
      <c r="I14" s="88">
        <v>44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58" s="84" customFormat="1" ht="12.75" customHeight="1">
      <c r="A15" s="83" t="s">
        <v>152</v>
      </c>
      <c r="B15" s="88">
        <f t="shared" si="1"/>
        <v>1681</v>
      </c>
      <c r="C15" s="88">
        <f t="shared" si="1"/>
        <v>13603</v>
      </c>
      <c r="D15" s="88">
        <v>1101</v>
      </c>
      <c r="E15" s="88">
        <v>2224</v>
      </c>
      <c r="F15" s="88">
        <v>292</v>
      </c>
      <c r="G15" s="88">
        <v>1902</v>
      </c>
      <c r="H15" s="88">
        <v>143</v>
      </c>
      <c r="I15" s="88">
        <v>1931</v>
      </c>
      <c r="J15" s="88">
        <v>69</v>
      </c>
      <c r="K15" s="88">
        <v>1618</v>
      </c>
      <c r="L15" s="88">
        <v>29</v>
      </c>
      <c r="M15" s="88">
        <v>1018</v>
      </c>
      <c r="N15" s="88">
        <v>33</v>
      </c>
      <c r="O15" s="88">
        <v>2178</v>
      </c>
      <c r="P15" s="88">
        <v>14</v>
      </c>
      <c r="Q15" s="88">
        <v>2732</v>
      </c>
      <c r="R15" s="8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1:58" s="91" customFormat="1" ht="13.5">
      <c r="A16" s="89" t="s">
        <v>154</v>
      </c>
      <c r="B16" s="90">
        <f>D16+F16+H16+J16+L16+N16+P16+R16</f>
        <v>5568</v>
      </c>
      <c r="C16" s="81">
        <f>E16+G16+I16+K16+M16+O16+Q16+S16</f>
        <v>45214</v>
      </c>
      <c r="D16" s="81">
        <f>SUM(D17:D31)</f>
        <v>3366</v>
      </c>
      <c r="E16" s="81">
        <f aca="true" t="shared" si="2" ref="E16:Q16">SUM(E17:E31)</f>
        <v>7141</v>
      </c>
      <c r="F16" s="81">
        <f t="shared" si="2"/>
        <v>1076</v>
      </c>
      <c r="G16" s="81">
        <f t="shared" si="2"/>
        <v>7064</v>
      </c>
      <c r="H16" s="81">
        <f t="shared" si="2"/>
        <v>679</v>
      </c>
      <c r="I16" s="81">
        <f t="shared" si="2"/>
        <v>9033</v>
      </c>
      <c r="J16" s="81">
        <f t="shared" si="2"/>
        <v>204</v>
      </c>
      <c r="K16" s="81">
        <f t="shared" si="2"/>
        <v>4774</v>
      </c>
      <c r="L16" s="81">
        <f t="shared" si="2"/>
        <v>119</v>
      </c>
      <c r="M16" s="81">
        <f t="shared" si="2"/>
        <v>4451</v>
      </c>
      <c r="N16" s="81">
        <f t="shared" si="2"/>
        <v>81</v>
      </c>
      <c r="O16" s="81">
        <f t="shared" si="2"/>
        <v>5417</v>
      </c>
      <c r="P16" s="81">
        <f t="shared" si="2"/>
        <v>37</v>
      </c>
      <c r="Q16" s="81">
        <f t="shared" si="2"/>
        <v>7334</v>
      </c>
      <c r="R16" s="81">
        <v>6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s="12" customFormat="1" ht="12.75" customHeight="1">
      <c r="A17" s="92" t="s">
        <v>143</v>
      </c>
      <c r="B17" s="93">
        <f aca="true" t="shared" si="3" ref="B17:C31">D17+F17+H17+J17+L17+N17+P17+R17</f>
        <v>12</v>
      </c>
      <c r="C17" s="9">
        <f t="shared" si="3"/>
        <v>110</v>
      </c>
      <c r="D17" s="9">
        <v>4</v>
      </c>
      <c r="E17" s="9">
        <v>10</v>
      </c>
      <c r="F17" s="9">
        <v>5</v>
      </c>
      <c r="G17" s="9">
        <v>36</v>
      </c>
      <c r="H17" s="9">
        <v>1</v>
      </c>
      <c r="I17" s="9">
        <v>13</v>
      </c>
      <c r="J17" s="9">
        <v>2</v>
      </c>
      <c r="K17" s="9">
        <v>51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3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12" customFormat="1" ht="12.75" customHeight="1">
      <c r="A18" s="92" t="s">
        <v>144</v>
      </c>
      <c r="B18" s="93">
        <f t="shared" si="3"/>
        <v>3</v>
      </c>
      <c r="C18" s="9">
        <f t="shared" si="3"/>
        <v>29</v>
      </c>
      <c r="D18" s="9">
        <v>2</v>
      </c>
      <c r="E18" s="9">
        <v>6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23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3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s="12" customFormat="1" ht="12.75" customHeight="1">
      <c r="A19" s="92" t="s">
        <v>145</v>
      </c>
      <c r="B19" s="93">
        <f t="shared" si="3"/>
        <v>610</v>
      </c>
      <c r="C19" s="9">
        <f t="shared" si="3"/>
        <v>4693</v>
      </c>
      <c r="D19" s="9">
        <v>285</v>
      </c>
      <c r="E19" s="9">
        <v>652</v>
      </c>
      <c r="F19" s="9">
        <v>166</v>
      </c>
      <c r="G19" s="9">
        <v>1089</v>
      </c>
      <c r="H19" s="9">
        <v>121</v>
      </c>
      <c r="I19" s="9">
        <v>1616</v>
      </c>
      <c r="J19" s="9">
        <v>23</v>
      </c>
      <c r="K19" s="9">
        <v>545</v>
      </c>
      <c r="L19" s="9">
        <v>10</v>
      </c>
      <c r="M19" s="9">
        <v>385</v>
      </c>
      <c r="N19" s="9">
        <v>4</v>
      </c>
      <c r="O19" s="9">
        <v>278</v>
      </c>
      <c r="P19" s="9">
        <v>1</v>
      </c>
      <c r="Q19" s="9">
        <v>128</v>
      </c>
      <c r="R19" s="3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12" customFormat="1" ht="12.75" customHeight="1">
      <c r="A20" s="92" t="s">
        <v>146</v>
      </c>
      <c r="B20" s="93">
        <f t="shared" si="3"/>
        <v>436</v>
      </c>
      <c r="C20" s="9">
        <f t="shared" si="3"/>
        <v>7905</v>
      </c>
      <c r="D20" s="9">
        <v>183</v>
      </c>
      <c r="E20" s="9">
        <v>430</v>
      </c>
      <c r="F20" s="9">
        <v>80</v>
      </c>
      <c r="G20" s="9">
        <v>533</v>
      </c>
      <c r="H20" s="9">
        <v>85</v>
      </c>
      <c r="I20" s="9">
        <v>1140</v>
      </c>
      <c r="J20" s="9">
        <v>33</v>
      </c>
      <c r="K20" s="9">
        <v>771</v>
      </c>
      <c r="L20" s="9">
        <v>21</v>
      </c>
      <c r="M20" s="9">
        <v>758</v>
      </c>
      <c r="N20" s="9">
        <v>20</v>
      </c>
      <c r="O20" s="9">
        <v>1295</v>
      </c>
      <c r="P20" s="9">
        <v>14</v>
      </c>
      <c r="Q20" s="9">
        <v>2978</v>
      </c>
      <c r="R20" s="3"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s="12" customFormat="1" ht="12.75" customHeight="1">
      <c r="A21" s="92" t="s">
        <v>147</v>
      </c>
      <c r="B21" s="93">
        <f t="shared" si="3"/>
        <v>3</v>
      </c>
      <c r="C21" s="9">
        <f t="shared" si="3"/>
        <v>370</v>
      </c>
      <c r="D21" s="94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9">
        <v>0</v>
      </c>
      <c r="N21" s="3">
        <v>1</v>
      </c>
      <c r="O21" s="3">
        <v>55</v>
      </c>
      <c r="P21" s="3">
        <v>2</v>
      </c>
      <c r="Q21" s="9">
        <v>315</v>
      </c>
      <c r="R21" s="3"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s="12" customFormat="1" ht="12.75" customHeight="1">
      <c r="A22" s="92" t="s">
        <v>155</v>
      </c>
      <c r="B22" s="93">
        <f t="shared" si="3"/>
        <v>45</v>
      </c>
      <c r="C22" s="9">
        <f t="shared" si="3"/>
        <v>518</v>
      </c>
      <c r="D22" s="9">
        <v>23</v>
      </c>
      <c r="E22" s="9">
        <v>57</v>
      </c>
      <c r="F22" s="9">
        <v>9</v>
      </c>
      <c r="G22" s="9">
        <v>63</v>
      </c>
      <c r="H22" s="9">
        <v>6</v>
      </c>
      <c r="I22" s="9">
        <v>85</v>
      </c>
      <c r="J22" s="9">
        <v>3</v>
      </c>
      <c r="K22" s="9">
        <v>65</v>
      </c>
      <c r="L22" s="9">
        <v>1</v>
      </c>
      <c r="M22" s="9">
        <v>38</v>
      </c>
      <c r="N22" s="9">
        <v>3</v>
      </c>
      <c r="O22" s="9">
        <v>210</v>
      </c>
      <c r="P22" s="9">
        <v>0</v>
      </c>
      <c r="Q22" s="9">
        <v>0</v>
      </c>
      <c r="R22" s="3"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s="12" customFormat="1" ht="12.75" customHeight="1">
      <c r="A23" s="92" t="s">
        <v>156</v>
      </c>
      <c r="B23" s="93">
        <f t="shared" si="3"/>
        <v>100</v>
      </c>
      <c r="C23" s="9">
        <f t="shared" si="3"/>
        <v>1917</v>
      </c>
      <c r="D23" s="9">
        <v>25</v>
      </c>
      <c r="E23" s="9">
        <v>66</v>
      </c>
      <c r="F23" s="9">
        <v>22</v>
      </c>
      <c r="G23" s="9">
        <v>135</v>
      </c>
      <c r="H23" s="9">
        <v>26</v>
      </c>
      <c r="I23" s="9">
        <v>340</v>
      </c>
      <c r="J23" s="9">
        <v>7</v>
      </c>
      <c r="K23" s="9">
        <v>161</v>
      </c>
      <c r="L23" s="9">
        <v>12</v>
      </c>
      <c r="M23" s="9">
        <v>474</v>
      </c>
      <c r="N23" s="9">
        <v>4</v>
      </c>
      <c r="O23" s="9">
        <v>299</v>
      </c>
      <c r="P23" s="9">
        <v>3</v>
      </c>
      <c r="Q23" s="9">
        <v>442</v>
      </c>
      <c r="R23" s="3">
        <v>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12" customFormat="1" ht="12.75" customHeight="1">
      <c r="A24" s="92" t="s">
        <v>157</v>
      </c>
      <c r="B24" s="93">
        <f t="shared" si="3"/>
        <v>1749</v>
      </c>
      <c r="C24" s="9">
        <f t="shared" si="3"/>
        <v>11877</v>
      </c>
      <c r="D24" s="9">
        <v>1061</v>
      </c>
      <c r="E24" s="9">
        <v>2420</v>
      </c>
      <c r="F24" s="9">
        <v>377</v>
      </c>
      <c r="G24" s="9">
        <v>2464</v>
      </c>
      <c r="H24" s="9">
        <v>209</v>
      </c>
      <c r="I24" s="9">
        <v>2701</v>
      </c>
      <c r="J24" s="9">
        <v>44</v>
      </c>
      <c r="K24" s="9">
        <v>1020</v>
      </c>
      <c r="L24" s="9">
        <v>30</v>
      </c>
      <c r="M24" s="9">
        <v>1120</v>
      </c>
      <c r="N24" s="9">
        <v>22</v>
      </c>
      <c r="O24" s="9">
        <v>1430</v>
      </c>
      <c r="P24" s="9">
        <v>4</v>
      </c>
      <c r="Q24" s="9">
        <v>722</v>
      </c>
      <c r="R24" s="3">
        <v>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12" customFormat="1" ht="12.75" customHeight="1">
      <c r="A25" s="92" t="s">
        <v>150</v>
      </c>
      <c r="B25" s="93">
        <f t="shared" si="3"/>
        <v>100</v>
      </c>
      <c r="C25" s="9">
        <f t="shared" si="3"/>
        <v>1199</v>
      </c>
      <c r="D25" s="9">
        <v>40</v>
      </c>
      <c r="E25" s="9">
        <v>88</v>
      </c>
      <c r="F25" s="9">
        <v>23</v>
      </c>
      <c r="G25" s="9">
        <v>164</v>
      </c>
      <c r="H25" s="9">
        <v>20</v>
      </c>
      <c r="I25" s="9">
        <v>282</v>
      </c>
      <c r="J25" s="9">
        <v>9</v>
      </c>
      <c r="K25" s="9">
        <v>210</v>
      </c>
      <c r="L25" s="9">
        <v>6</v>
      </c>
      <c r="M25" s="9">
        <v>227</v>
      </c>
      <c r="N25" s="9">
        <v>1</v>
      </c>
      <c r="O25" s="9">
        <v>60</v>
      </c>
      <c r="P25" s="9">
        <v>1</v>
      </c>
      <c r="Q25" s="9">
        <v>168</v>
      </c>
      <c r="R25" s="3"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95" customFormat="1" ht="12.75" customHeight="1">
      <c r="A26" s="92" t="s">
        <v>151</v>
      </c>
      <c r="B26" s="93">
        <f t="shared" si="3"/>
        <v>298</v>
      </c>
      <c r="C26" s="9">
        <f t="shared" si="3"/>
        <v>620</v>
      </c>
      <c r="D26" s="9">
        <v>279</v>
      </c>
      <c r="E26" s="9">
        <v>452</v>
      </c>
      <c r="F26" s="9">
        <v>11</v>
      </c>
      <c r="G26" s="9">
        <v>71</v>
      </c>
      <c r="H26" s="9">
        <v>6</v>
      </c>
      <c r="I26" s="9">
        <v>71</v>
      </c>
      <c r="J26" s="9">
        <v>1</v>
      </c>
      <c r="K26" s="9">
        <v>26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95" customFormat="1" ht="12.75" customHeight="1">
      <c r="A27" s="92" t="s">
        <v>158</v>
      </c>
      <c r="B27" s="93">
        <f t="shared" si="3"/>
        <v>676</v>
      </c>
      <c r="C27" s="9">
        <f t="shared" si="3"/>
        <v>3329</v>
      </c>
      <c r="D27" s="9">
        <v>462</v>
      </c>
      <c r="E27" s="9">
        <v>988</v>
      </c>
      <c r="F27" s="9">
        <v>128</v>
      </c>
      <c r="G27" s="9">
        <v>831</v>
      </c>
      <c r="H27" s="9">
        <v>64</v>
      </c>
      <c r="I27" s="9">
        <v>867</v>
      </c>
      <c r="J27" s="9">
        <v>17</v>
      </c>
      <c r="K27" s="9">
        <v>400</v>
      </c>
      <c r="L27" s="9">
        <v>4</v>
      </c>
      <c r="M27" s="9">
        <v>148</v>
      </c>
      <c r="N27" s="9">
        <v>1</v>
      </c>
      <c r="O27" s="9">
        <v>95</v>
      </c>
      <c r="P27" s="9">
        <v>0</v>
      </c>
      <c r="Q27" s="9">
        <v>0</v>
      </c>
      <c r="R27" s="9">
        <v>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95" customFormat="1" ht="12.75" customHeight="1">
      <c r="A28" s="92" t="s">
        <v>159</v>
      </c>
      <c r="B28" s="93">
        <f t="shared" si="3"/>
        <v>294</v>
      </c>
      <c r="C28" s="9">
        <f t="shared" si="3"/>
        <v>5609</v>
      </c>
      <c r="D28" s="9">
        <v>95</v>
      </c>
      <c r="E28" s="9">
        <v>205</v>
      </c>
      <c r="F28" s="9">
        <v>82</v>
      </c>
      <c r="G28" s="9">
        <v>551</v>
      </c>
      <c r="H28" s="9">
        <v>49</v>
      </c>
      <c r="I28" s="9">
        <v>689</v>
      </c>
      <c r="J28" s="9">
        <v>25</v>
      </c>
      <c r="K28" s="9">
        <v>580</v>
      </c>
      <c r="L28" s="9">
        <v>19</v>
      </c>
      <c r="M28" s="9">
        <v>701</v>
      </c>
      <c r="N28" s="9">
        <v>16</v>
      </c>
      <c r="O28" s="9">
        <v>1061</v>
      </c>
      <c r="P28" s="9">
        <v>8</v>
      </c>
      <c r="Q28" s="9">
        <v>1822</v>
      </c>
      <c r="R28" s="9">
        <v>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95" customFormat="1" ht="12.75" customHeight="1">
      <c r="A29" s="92" t="s">
        <v>160</v>
      </c>
      <c r="B29" s="93">
        <f t="shared" si="3"/>
        <v>122</v>
      </c>
      <c r="C29" s="9">
        <f t="shared" si="3"/>
        <v>859</v>
      </c>
      <c r="D29" s="9">
        <v>90</v>
      </c>
      <c r="E29" s="9">
        <v>152</v>
      </c>
      <c r="F29" s="9">
        <v>13</v>
      </c>
      <c r="G29" s="9">
        <v>79</v>
      </c>
      <c r="H29" s="9">
        <v>12</v>
      </c>
      <c r="I29" s="9">
        <v>156</v>
      </c>
      <c r="J29" s="9">
        <v>3</v>
      </c>
      <c r="K29" s="9">
        <v>70</v>
      </c>
      <c r="L29" s="9">
        <v>0</v>
      </c>
      <c r="M29" s="9">
        <v>0</v>
      </c>
      <c r="N29" s="9">
        <v>3</v>
      </c>
      <c r="O29" s="9">
        <v>237</v>
      </c>
      <c r="P29" s="9">
        <v>1</v>
      </c>
      <c r="Q29" s="9">
        <v>165</v>
      </c>
      <c r="R29" s="9">
        <v>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12" customFormat="1" ht="12.75" customHeight="1">
      <c r="A30" s="92" t="s">
        <v>161</v>
      </c>
      <c r="B30" s="93">
        <f t="shared" si="3"/>
        <v>54</v>
      </c>
      <c r="C30" s="9">
        <f t="shared" si="3"/>
        <v>585</v>
      </c>
      <c r="D30" s="9">
        <v>28</v>
      </c>
      <c r="E30" s="9">
        <v>61</v>
      </c>
      <c r="F30" s="9">
        <v>9</v>
      </c>
      <c r="G30" s="9">
        <v>61</v>
      </c>
      <c r="H30" s="9">
        <v>9</v>
      </c>
      <c r="I30" s="9">
        <v>126</v>
      </c>
      <c r="J30" s="9">
        <v>3</v>
      </c>
      <c r="K30" s="9">
        <v>62</v>
      </c>
      <c r="L30" s="9">
        <v>3</v>
      </c>
      <c r="M30" s="9">
        <v>113</v>
      </c>
      <c r="N30" s="9">
        <v>1</v>
      </c>
      <c r="O30" s="9">
        <v>55</v>
      </c>
      <c r="P30" s="9">
        <v>1</v>
      </c>
      <c r="Q30" s="9">
        <v>107</v>
      </c>
      <c r="R30" s="3"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12" customFormat="1" ht="12.75" customHeight="1">
      <c r="A31" s="96" t="s">
        <v>307</v>
      </c>
      <c r="B31" s="97">
        <f t="shared" si="3"/>
        <v>1066</v>
      </c>
      <c r="C31" s="11">
        <f t="shared" si="3"/>
        <v>5594</v>
      </c>
      <c r="D31" s="11">
        <v>789</v>
      </c>
      <c r="E31" s="11">
        <v>1554</v>
      </c>
      <c r="F31" s="11">
        <v>151</v>
      </c>
      <c r="G31" s="11">
        <v>987</v>
      </c>
      <c r="H31" s="11">
        <v>71</v>
      </c>
      <c r="I31" s="11">
        <v>947</v>
      </c>
      <c r="J31" s="9">
        <v>33</v>
      </c>
      <c r="K31" s="9">
        <v>790</v>
      </c>
      <c r="L31" s="9">
        <v>13</v>
      </c>
      <c r="M31" s="9">
        <v>487</v>
      </c>
      <c r="N31" s="11">
        <v>5</v>
      </c>
      <c r="O31" s="11">
        <v>342</v>
      </c>
      <c r="P31" s="11">
        <v>2</v>
      </c>
      <c r="Q31" s="11">
        <v>487</v>
      </c>
      <c r="R31" s="11">
        <v>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99" customFormat="1" ht="13.5">
      <c r="A32" s="89" t="s">
        <v>162</v>
      </c>
      <c r="B32" s="90">
        <f>D32+F32+H32+J32+L32+N32+P32+R32</f>
        <v>5351</v>
      </c>
      <c r="C32" s="81">
        <f>E32+G32+I32+K32+M32+O32+Q32+S32</f>
        <v>45076</v>
      </c>
      <c r="D32" s="81">
        <f>SUM(D33:D47)</f>
        <v>3200</v>
      </c>
      <c r="E32" s="81">
        <f aca="true" t="shared" si="4" ref="E32:Q32">SUM(E33:E47)</f>
        <v>6735</v>
      </c>
      <c r="F32" s="81">
        <f t="shared" si="4"/>
        <v>1071</v>
      </c>
      <c r="G32" s="81">
        <f t="shared" si="4"/>
        <v>7051</v>
      </c>
      <c r="H32" s="81">
        <f t="shared" si="4"/>
        <v>639</v>
      </c>
      <c r="I32" s="81">
        <f t="shared" si="4"/>
        <v>8617</v>
      </c>
      <c r="J32" s="81">
        <f t="shared" si="4"/>
        <v>204</v>
      </c>
      <c r="K32" s="81">
        <f t="shared" si="4"/>
        <v>4872</v>
      </c>
      <c r="L32" s="81">
        <f t="shared" si="4"/>
        <v>116</v>
      </c>
      <c r="M32" s="81">
        <f t="shared" si="4"/>
        <v>4312</v>
      </c>
      <c r="N32" s="81">
        <f t="shared" si="4"/>
        <v>77</v>
      </c>
      <c r="O32" s="81">
        <f t="shared" si="4"/>
        <v>5392</v>
      </c>
      <c r="P32" s="81">
        <f t="shared" si="4"/>
        <v>42</v>
      </c>
      <c r="Q32" s="81">
        <f t="shared" si="4"/>
        <v>8097</v>
      </c>
      <c r="R32" s="81">
        <f>SUM(R33:R47)</f>
        <v>2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</row>
    <row r="33" spans="1:58" s="101" customFormat="1" ht="12.75" customHeight="1">
      <c r="A33" s="92" t="s">
        <v>143</v>
      </c>
      <c r="B33" s="93">
        <f aca="true" t="shared" si="5" ref="B33:B47">D33+F33+H33+J33+L33+N33+P33+R33</f>
        <v>14</v>
      </c>
      <c r="C33" s="9">
        <f aca="true" t="shared" si="6" ref="C33:C47">E33+G33+I33+K33+M33+O33+Q33+S33</f>
        <v>131</v>
      </c>
      <c r="D33" s="9">
        <v>7</v>
      </c>
      <c r="E33" s="9">
        <v>16</v>
      </c>
      <c r="F33" s="9">
        <v>2</v>
      </c>
      <c r="G33" s="9">
        <v>16</v>
      </c>
      <c r="H33" s="9">
        <v>2</v>
      </c>
      <c r="I33" s="9">
        <v>22</v>
      </c>
      <c r="J33" s="9">
        <v>2</v>
      </c>
      <c r="K33" s="9">
        <v>46</v>
      </c>
      <c r="L33" s="9">
        <v>1</v>
      </c>
      <c r="M33" s="9">
        <v>31</v>
      </c>
      <c r="N33" s="9">
        <v>0</v>
      </c>
      <c r="O33" s="9">
        <v>0</v>
      </c>
      <c r="P33" s="9">
        <v>0</v>
      </c>
      <c r="Q33" s="9">
        <v>0</v>
      </c>
      <c r="R33" s="3">
        <v>0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</row>
    <row r="34" spans="1:58" s="101" customFormat="1" ht="12.75" customHeight="1">
      <c r="A34" s="92" t="s">
        <v>144</v>
      </c>
      <c r="B34" s="93">
        <f t="shared" si="5"/>
        <v>5</v>
      </c>
      <c r="C34" s="9">
        <f t="shared" si="6"/>
        <v>42</v>
      </c>
      <c r="D34" s="9">
        <v>2</v>
      </c>
      <c r="E34" s="9">
        <v>4</v>
      </c>
      <c r="F34" s="9">
        <v>2</v>
      </c>
      <c r="G34" s="9">
        <v>16</v>
      </c>
      <c r="H34" s="9">
        <v>0</v>
      </c>
      <c r="I34" s="9">
        <v>0</v>
      </c>
      <c r="J34" s="9">
        <v>1</v>
      </c>
      <c r="K34" s="9">
        <v>22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3">
        <v>0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</row>
    <row r="35" spans="1:58" s="101" customFormat="1" ht="12.75" customHeight="1">
      <c r="A35" s="92" t="s">
        <v>145</v>
      </c>
      <c r="B35" s="93">
        <f t="shared" si="5"/>
        <v>570</v>
      </c>
      <c r="C35" s="9">
        <f t="shared" si="6"/>
        <v>4348</v>
      </c>
      <c r="D35" s="9">
        <v>260</v>
      </c>
      <c r="E35" s="9">
        <v>587</v>
      </c>
      <c r="F35" s="9">
        <v>174</v>
      </c>
      <c r="G35" s="9">
        <v>1188</v>
      </c>
      <c r="H35" s="9">
        <v>107</v>
      </c>
      <c r="I35" s="9">
        <v>1433</v>
      </c>
      <c r="J35" s="9">
        <v>17</v>
      </c>
      <c r="K35" s="9">
        <v>409</v>
      </c>
      <c r="L35" s="9">
        <v>9</v>
      </c>
      <c r="M35" s="9">
        <v>343</v>
      </c>
      <c r="N35" s="9">
        <v>2</v>
      </c>
      <c r="O35" s="9">
        <v>129</v>
      </c>
      <c r="P35" s="9">
        <v>1</v>
      </c>
      <c r="Q35" s="9">
        <v>259</v>
      </c>
      <c r="R35" s="3">
        <v>0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</row>
    <row r="36" spans="1:58" s="101" customFormat="1" ht="12.75" customHeight="1">
      <c r="A36" s="92" t="s">
        <v>146</v>
      </c>
      <c r="B36" s="93">
        <f t="shared" si="5"/>
        <v>408</v>
      </c>
      <c r="C36" s="9">
        <f t="shared" si="6"/>
        <v>7825</v>
      </c>
      <c r="D36" s="9">
        <v>163</v>
      </c>
      <c r="E36" s="9">
        <v>375</v>
      </c>
      <c r="F36" s="9">
        <v>80</v>
      </c>
      <c r="G36" s="9">
        <v>564</v>
      </c>
      <c r="H36" s="9">
        <v>82</v>
      </c>
      <c r="I36" s="9">
        <v>1114</v>
      </c>
      <c r="J36" s="9">
        <v>30</v>
      </c>
      <c r="K36" s="9">
        <v>713</v>
      </c>
      <c r="L36" s="9">
        <v>23</v>
      </c>
      <c r="M36" s="9">
        <v>880</v>
      </c>
      <c r="N36" s="9">
        <v>15</v>
      </c>
      <c r="O36" s="9">
        <v>1092</v>
      </c>
      <c r="P36" s="9">
        <v>15</v>
      </c>
      <c r="Q36" s="9">
        <v>3087</v>
      </c>
      <c r="R36" s="3">
        <v>0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</row>
    <row r="37" spans="1:58" s="101" customFormat="1" ht="12.75" customHeight="1">
      <c r="A37" s="92" t="s">
        <v>147</v>
      </c>
      <c r="B37" s="93">
        <f t="shared" si="5"/>
        <v>3</v>
      </c>
      <c r="C37" s="9">
        <f t="shared" si="6"/>
        <v>354</v>
      </c>
      <c r="D37" s="94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9">
        <v>0</v>
      </c>
      <c r="N37" s="3">
        <v>1</v>
      </c>
      <c r="O37" s="3">
        <v>52</v>
      </c>
      <c r="P37" s="3">
        <v>2</v>
      </c>
      <c r="Q37" s="9">
        <v>302</v>
      </c>
      <c r="R37" s="3">
        <v>0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</row>
    <row r="38" spans="1:58" s="101" customFormat="1" ht="12.75" customHeight="1">
      <c r="A38" s="92" t="s">
        <v>155</v>
      </c>
      <c r="B38" s="93">
        <f t="shared" si="5"/>
        <v>34</v>
      </c>
      <c r="C38" s="9">
        <f t="shared" si="6"/>
        <v>421</v>
      </c>
      <c r="D38" s="9">
        <v>15</v>
      </c>
      <c r="E38" s="9">
        <v>37</v>
      </c>
      <c r="F38" s="9">
        <v>8</v>
      </c>
      <c r="G38" s="9">
        <v>52</v>
      </c>
      <c r="H38" s="9">
        <v>6</v>
      </c>
      <c r="I38" s="9">
        <v>67</v>
      </c>
      <c r="J38" s="9">
        <v>1</v>
      </c>
      <c r="K38" s="9">
        <v>27</v>
      </c>
      <c r="L38" s="9">
        <v>1</v>
      </c>
      <c r="M38" s="9">
        <v>38</v>
      </c>
      <c r="N38" s="9">
        <v>3</v>
      </c>
      <c r="O38" s="9">
        <v>200</v>
      </c>
      <c r="P38" s="9">
        <v>0</v>
      </c>
      <c r="Q38" s="9">
        <v>0</v>
      </c>
      <c r="R38" s="3">
        <v>0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</row>
    <row r="39" spans="1:58" s="101" customFormat="1" ht="12.75" customHeight="1">
      <c r="A39" s="92" t="s">
        <v>156</v>
      </c>
      <c r="B39" s="93">
        <f t="shared" si="5"/>
        <v>91</v>
      </c>
      <c r="C39" s="9">
        <f t="shared" si="6"/>
        <v>1546</v>
      </c>
      <c r="D39" s="9">
        <v>26</v>
      </c>
      <c r="E39" s="9">
        <v>67</v>
      </c>
      <c r="F39" s="9">
        <v>18</v>
      </c>
      <c r="G39" s="9">
        <v>116</v>
      </c>
      <c r="H39" s="9">
        <v>24</v>
      </c>
      <c r="I39" s="9">
        <v>337</v>
      </c>
      <c r="J39" s="9">
        <v>10</v>
      </c>
      <c r="K39" s="9">
        <v>253</v>
      </c>
      <c r="L39" s="9">
        <v>6</v>
      </c>
      <c r="M39" s="9">
        <v>232</v>
      </c>
      <c r="N39" s="9">
        <v>6</v>
      </c>
      <c r="O39" s="9">
        <v>439</v>
      </c>
      <c r="P39" s="9">
        <v>1</v>
      </c>
      <c r="Q39" s="9">
        <v>102</v>
      </c>
      <c r="R39" s="3">
        <v>0</v>
      </c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</row>
    <row r="40" spans="1:58" s="101" customFormat="1" ht="12.75" customHeight="1">
      <c r="A40" s="92" t="s">
        <v>157</v>
      </c>
      <c r="B40" s="93">
        <f t="shared" si="5"/>
        <v>1651</v>
      </c>
      <c r="C40" s="9">
        <f t="shared" si="6"/>
        <v>11519</v>
      </c>
      <c r="D40" s="9">
        <v>994</v>
      </c>
      <c r="E40" s="9">
        <v>2225</v>
      </c>
      <c r="F40" s="9">
        <v>367</v>
      </c>
      <c r="G40" s="9">
        <v>2373</v>
      </c>
      <c r="H40" s="9">
        <v>194</v>
      </c>
      <c r="I40" s="9">
        <v>2573</v>
      </c>
      <c r="J40" s="9">
        <v>41</v>
      </c>
      <c r="K40" s="9">
        <v>974</v>
      </c>
      <c r="L40" s="9">
        <v>26</v>
      </c>
      <c r="M40" s="9">
        <v>940</v>
      </c>
      <c r="N40" s="9">
        <v>23</v>
      </c>
      <c r="O40" s="9">
        <v>1584</v>
      </c>
      <c r="P40" s="9">
        <v>5</v>
      </c>
      <c r="Q40" s="9">
        <v>850</v>
      </c>
      <c r="R40" s="3">
        <v>1</v>
      </c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</row>
    <row r="41" spans="1:58" s="101" customFormat="1" ht="12.75" customHeight="1">
      <c r="A41" s="92" t="s">
        <v>150</v>
      </c>
      <c r="B41" s="93">
        <f t="shared" si="5"/>
        <v>102</v>
      </c>
      <c r="C41" s="9">
        <f t="shared" si="6"/>
        <v>1206</v>
      </c>
      <c r="D41" s="9">
        <v>38</v>
      </c>
      <c r="E41" s="9">
        <v>83</v>
      </c>
      <c r="F41" s="9">
        <v>28</v>
      </c>
      <c r="G41" s="9">
        <v>201</v>
      </c>
      <c r="H41" s="9">
        <v>19</v>
      </c>
      <c r="I41" s="9">
        <v>271</v>
      </c>
      <c r="J41" s="9">
        <v>11</v>
      </c>
      <c r="K41" s="9">
        <v>267</v>
      </c>
      <c r="L41" s="9">
        <v>4</v>
      </c>
      <c r="M41" s="9">
        <v>144</v>
      </c>
      <c r="N41" s="9">
        <v>1</v>
      </c>
      <c r="O41" s="9">
        <v>63</v>
      </c>
      <c r="P41" s="9">
        <v>1</v>
      </c>
      <c r="Q41" s="9">
        <v>177</v>
      </c>
      <c r="R41" s="3">
        <v>0</v>
      </c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</row>
    <row r="42" spans="1:58" s="102" customFormat="1" ht="12.75" customHeight="1">
      <c r="A42" s="92" t="s">
        <v>151</v>
      </c>
      <c r="B42" s="93">
        <f t="shared" si="5"/>
        <v>284</v>
      </c>
      <c r="C42" s="9">
        <f t="shared" si="6"/>
        <v>645</v>
      </c>
      <c r="D42" s="9">
        <v>259</v>
      </c>
      <c r="E42" s="9">
        <v>438</v>
      </c>
      <c r="F42" s="9">
        <v>17</v>
      </c>
      <c r="G42" s="9">
        <v>100</v>
      </c>
      <c r="H42" s="9">
        <v>8</v>
      </c>
      <c r="I42" s="9">
        <v>107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spans="1:58" s="102" customFormat="1" ht="12.75" customHeight="1">
      <c r="A43" s="92" t="s">
        <v>158</v>
      </c>
      <c r="B43" s="93">
        <f t="shared" si="5"/>
        <v>642</v>
      </c>
      <c r="C43" s="9">
        <f t="shared" si="6"/>
        <v>3584</v>
      </c>
      <c r="D43" s="9">
        <v>431</v>
      </c>
      <c r="E43" s="9">
        <v>921</v>
      </c>
      <c r="F43" s="9">
        <v>120</v>
      </c>
      <c r="G43" s="9">
        <v>758</v>
      </c>
      <c r="H43" s="9">
        <v>56</v>
      </c>
      <c r="I43" s="9">
        <v>738</v>
      </c>
      <c r="J43" s="9">
        <v>24</v>
      </c>
      <c r="K43" s="9">
        <v>577</v>
      </c>
      <c r="L43" s="9">
        <v>8</v>
      </c>
      <c r="M43" s="9">
        <v>298</v>
      </c>
      <c r="N43" s="9">
        <v>2</v>
      </c>
      <c r="O43" s="9">
        <v>157</v>
      </c>
      <c r="P43" s="9">
        <v>1</v>
      </c>
      <c r="Q43" s="9">
        <v>135</v>
      </c>
      <c r="R43" s="9">
        <v>0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</row>
    <row r="44" spans="1:58" s="102" customFormat="1" ht="12.75" customHeight="1">
      <c r="A44" s="92" t="s">
        <v>159</v>
      </c>
      <c r="B44" s="93">
        <f t="shared" si="5"/>
        <v>314</v>
      </c>
      <c r="C44" s="9">
        <f t="shared" si="6"/>
        <v>6040</v>
      </c>
      <c r="D44" s="9">
        <v>94</v>
      </c>
      <c r="E44" s="9">
        <v>198</v>
      </c>
      <c r="F44" s="9">
        <v>90</v>
      </c>
      <c r="G44" s="9">
        <v>615</v>
      </c>
      <c r="H44" s="9">
        <v>61</v>
      </c>
      <c r="I44" s="9">
        <v>869</v>
      </c>
      <c r="J44" s="9">
        <v>25</v>
      </c>
      <c r="K44" s="9">
        <v>591</v>
      </c>
      <c r="L44" s="9">
        <v>22</v>
      </c>
      <c r="M44" s="9">
        <v>808</v>
      </c>
      <c r="N44" s="9">
        <v>14</v>
      </c>
      <c r="O44" s="9">
        <v>993</v>
      </c>
      <c r="P44" s="9">
        <v>8</v>
      </c>
      <c r="Q44" s="9">
        <v>1966</v>
      </c>
      <c r="R44" s="9">
        <v>0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</row>
    <row r="45" spans="1:58" s="102" customFormat="1" ht="12.75" customHeight="1">
      <c r="A45" s="92" t="s">
        <v>160</v>
      </c>
      <c r="B45" s="93">
        <f t="shared" si="5"/>
        <v>119</v>
      </c>
      <c r="C45" s="9">
        <f t="shared" si="6"/>
        <v>979</v>
      </c>
      <c r="D45" s="9">
        <v>87</v>
      </c>
      <c r="E45" s="9">
        <v>139</v>
      </c>
      <c r="F45" s="9">
        <v>12</v>
      </c>
      <c r="G45" s="9">
        <v>79</v>
      </c>
      <c r="H45" s="9">
        <v>13</v>
      </c>
      <c r="I45" s="9">
        <v>171</v>
      </c>
      <c r="J45" s="9">
        <v>2</v>
      </c>
      <c r="K45" s="9">
        <v>53</v>
      </c>
      <c r="L45" s="9">
        <v>0</v>
      </c>
      <c r="M45" s="9">
        <v>0</v>
      </c>
      <c r="N45" s="9">
        <v>3</v>
      </c>
      <c r="O45" s="9">
        <v>232</v>
      </c>
      <c r="P45" s="9">
        <v>2</v>
      </c>
      <c r="Q45" s="9">
        <v>305</v>
      </c>
      <c r="R45" s="9"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</row>
    <row r="46" spans="1:58" s="101" customFormat="1" ht="12.75" customHeight="1">
      <c r="A46" s="92" t="s">
        <v>161</v>
      </c>
      <c r="B46" s="93">
        <f t="shared" si="5"/>
        <v>73</v>
      </c>
      <c r="C46" s="9">
        <f t="shared" si="6"/>
        <v>1022</v>
      </c>
      <c r="D46" s="9">
        <v>39</v>
      </c>
      <c r="E46" s="9">
        <v>97</v>
      </c>
      <c r="F46" s="9">
        <v>13</v>
      </c>
      <c r="G46" s="9">
        <v>79</v>
      </c>
      <c r="H46" s="9">
        <v>7</v>
      </c>
      <c r="I46" s="9">
        <v>118</v>
      </c>
      <c r="J46" s="9">
        <v>9</v>
      </c>
      <c r="K46" s="9">
        <v>221</v>
      </c>
      <c r="L46" s="9">
        <v>1</v>
      </c>
      <c r="M46" s="9">
        <v>32</v>
      </c>
      <c r="N46" s="9">
        <v>1</v>
      </c>
      <c r="O46" s="9">
        <v>64</v>
      </c>
      <c r="P46" s="9">
        <v>3</v>
      </c>
      <c r="Q46" s="9">
        <v>411</v>
      </c>
      <c r="R46" s="3">
        <v>0</v>
      </c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</row>
    <row r="47" spans="1:58" s="101" customFormat="1" ht="12.75" customHeight="1">
      <c r="A47" s="96" t="s">
        <v>307</v>
      </c>
      <c r="B47" s="97">
        <f t="shared" si="5"/>
        <v>1041</v>
      </c>
      <c r="C47" s="11">
        <f t="shared" si="6"/>
        <v>5414</v>
      </c>
      <c r="D47" s="11">
        <v>785</v>
      </c>
      <c r="E47" s="11">
        <v>1548</v>
      </c>
      <c r="F47" s="11">
        <v>140</v>
      </c>
      <c r="G47" s="11">
        <v>894</v>
      </c>
      <c r="H47" s="11">
        <v>60</v>
      </c>
      <c r="I47" s="11">
        <v>797</v>
      </c>
      <c r="J47" s="9">
        <v>31</v>
      </c>
      <c r="K47" s="9">
        <v>719</v>
      </c>
      <c r="L47" s="9">
        <v>15</v>
      </c>
      <c r="M47" s="9">
        <v>566</v>
      </c>
      <c r="N47" s="11">
        <v>6</v>
      </c>
      <c r="O47" s="11">
        <v>387</v>
      </c>
      <c r="P47" s="11">
        <v>3</v>
      </c>
      <c r="Q47" s="11">
        <v>503</v>
      </c>
      <c r="R47" s="11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</row>
    <row r="48" spans="1:58" s="99" customFormat="1" ht="13.5">
      <c r="A48" s="89" t="s">
        <v>379</v>
      </c>
      <c r="B48" s="90">
        <f>D48+F48+H48+J48+L48+N48+P48+R48</f>
        <v>5561</v>
      </c>
      <c r="C48" s="81">
        <f>E48+G48+I48+K48+M48+O48+Q48+S48</f>
        <v>47100</v>
      </c>
      <c r="D48" s="81">
        <f>SUM(D49:D65)</f>
        <v>3308</v>
      </c>
      <c r="E48" s="81">
        <f aca="true" t="shared" si="7" ref="E48:Q48">SUM(E49:E65)</f>
        <v>7038</v>
      </c>
      <c r="F48" s="81">
        <f t="shared" si="7"/>
        <v>1110</v>
      </c>
      <c r="G48" s="81">
        <f t="shared" si="7"/>
        <v>7328</v>
      </c>
      <c r="H48" s="81">
        <f t="shared" si="7"/>
        <v>655</v>
      </c>
      <c r="I48" s="81">
        <f t="shared" si="7"/>
        <v>8773</v>
      </c>
      <c r="J48" s="81">
        <f t="shared" si="7"/>
        <v>219</v>
      </c>
      <c r="K48" s="81">
        <f t="shared" si="7"/>
        <v>5202</v>
      </c>
      <c r="L48" s="81">
        <f t="shared" si="7"/>
        <v>137</v>
      </c>
      <c r="M48" s="81">
        <f t="shared" si="7"/>
        <v>5177</v>
      </c>
      <c r="N48" s="81">
        <f t="shared" si="7"/>
        <v>85</v>
      </c>
      <c r="O48" s="81">
        <f t="shared" si="7"/>
        <v>5862</v>
      </c>
      <c r="P48" s="81">
        <f t="shared" si="7"/>
        <v>40</v>
      </c>
      <c r="Q48" s="81">
        <f t="shared" si="7"/>
        <v>7720</v>
      </c>
      <c r="R48" s="81">
        <f>SUM(R49:R65)</f>
        <v>7</v>
      </c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</row>
    <row r="49" spans="1:58" s="101" customFormat="1" ht="12.75" customHeight="1">
      <c r="A49" s="92" t="s">
        <v>380</v>
      </c>
      <c r="B49" s="93">
        <f aca="true" t="shared" si="8" ref="B49:B65">D49+F49+H49+J49+L49+N49+P49+R49</f>
        <v>38</v>
      </c>
      <c r="C49" s="9">
        <f aca="true" t="shared" si="9" ref="C49:C65">E49+G49+I49+K49+M49+O49+Q49+S49</f>
        <v>437</v>
      </c>
      <c r="D49" s="9">
        <v>19</v>
      </c>
      <c r="E49" s="9">
        <v>44</v>
      </c>
      <c r="F49" s="9">
        <v>5</v>
      </c>
      <c r="G49" s="9">
        <v>35</v>
      </c>
      <c r="H49" s="9">
        <v>5</v>
      </c>
      <c r="I49" s="9">
        <v>54</v>
      </c>
      <c r="J49" s="9">
        <v>4</v>
      </c>
      <c r="K49" s="9">
        <v>96</v>
      </c>
      <c r="L49" s="9">
        <v>3</v>
      </c>
      <c r="M49" s="9">
        <v>92</v>
      </c>
      <c r="N49" s="9">
        <v>2</v>
      </c>
      <c r="O49" s="9">
        <v>116</v>
      </c>
      <c r="P49" s="9">
        <v>0</v>
      </c>
      <c r="Q49" s="9">
        <v>0</v>
      </c>
      <c r="R49" s="3">
        <v>0</v>
      </c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</row>
    <row r="50" spans="1:58" s="101" customFormat="1" ht="12.75" customHeight="1">
      <c r="A50" s="92" t="s">
        <v>381</v>
      </c>
      <c r="B50" s="93">
        <f t="shared" si="8"/>
        <v>5</v>
      </c>
      <c r="C50" s="9">
        <f t="shared" si="9"/>
        <v>41</v>
      </c>
      <c r="D50" s="9">
        <v>3</v>
      </c>
      <c r="E50" s="9">
        <v>5</v>
      </c>
      <c r="F50" s="9">
        <v>0</v>
      </c>
      <c r="G50" s="9">
        <v>0</v>
      </c>
      <c r="H50" s="9">
        <v>1</v>
      </c>
      <c r="I50" s="9">
        <v>14</v>
      </c>
      <c r="J50" s="9">
        <v>1</v>
      </c>
      <c r="K50" s="9">
        <v>22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3">
        <v>0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</row>
    <row r="51" spans="1:58" s="101" customFormat="1" ht="12.75" customHeight="1">
      <c r="A51" s="92" t="s">
        <v>145</v>
      </c>
      <c r="B51" s="93">
        <f t="shared" si="8"/>
        <v>595</v>
      </c>
      <c r="C51" s="9">
        <f t="shared" si="9"/>
        <v>4194</v>
      </c>
      <c r="D51" s="9">
        <v>321</v>
      </c>
      <c r="E51" s="9">
        <v>769</v>
      </c>
      <c r="F51" s="9">
        <v>149</v>
      </c>
      <c r="G51" s="9">
        <v>964</v>
      </c>
      <c r="H51" s="9">
        <v>95</v>
      </c>
      <c r="I51" s="9">
        <v>1214</v>
      </c>
      <c r="J51" s="9">
        <v>17</v>
      </c>
      <c r="K51" s="9">
        <v>409</v>
      </c>
      <c r="L51" s="9">
        <v>8</v>
      </c>
      <c r="M51" s="9">
        <v>315</v>
      </c>
      <c r="N51" s="9">
        <v>4</v>
      </c>
      <c r="O51" s="9">
        <v>259</v>
      </c>
      <c r="P51" s="9">
        <v>1</v>
      </c>
      <c r="Q51" s="9">
        <v>264</v>
      </c>
      <c r="R51" s="3">
        <v>0</v>
      </c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</row>
    <row r="52" spans="1:58" s="101" customFormat="1" ht="12.75" customHeight="1">
      <c r="A52" s="92" t="s">
        <v>146</v>
      </c>
      <c r="B52" s="93">
        <f t="shared" si="8"/>
        <v>413</v>
      </c>
      <c r="C52" s="9">
        <f t="shared" si="9"/>
        <v>7620</v>
      </c>
      <c r="D52" s="9">
        <v>166</v>
      </c>
      <c r="E52" s="9">
        <v>369</v>
      </c>
      <c r="F52" s="9">
        <v>89</v>
      </c>
      <c r="G52" s="9">
        <v>629</v>
      </c>
      <c r="H52" s="9">
        <v>80</v>
      </c>
      <c r="I52" s="9">
        <v>1109</v>
      </c>
      <c r="J52" s="9">
        <v>27</v>
      </c>
      <c r="K52" s="9">
        <v>636</v>
      </c>
      <c r="L52" s="9">
        <v>22</v>
      </c>
      <c r="M52" s="9">
        <v>863</v>
      </c>
      <c r="N52" s="9">
        <v>16</v>
      </c>
      <c r="O52" s="9">
        <v>1173</v>
      </c>
      <c r="P52" s="9">
        <v>13</v>
      </c>
      <c r="Q52" s="9">
        <v>2841</v>
      </c>
      <c r="R52" s="3">
        <v>0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</row>
    <row r="53" spans="1:58" s="101" customFormat="1" ht="12.75" customHeight="1">
      <c r="A53" s="92" t="s">
        <v>147</v>
      </c>
      <c r="B53" s="93">
        <f t="shared" si="8"/>
        <v>5</v>
      </c>
      <c r="C53" s="9">
        <f t="shared" si="9"/>
        <v>292</v>
      </c>
      <c r="D53" s="94">
        <v>1</v>
      </c>
      <c r="E53" s="3">
        <v>3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24</v>
      </c>
      <c r="L53" s="3">
        <v>1</v>
      </c>
      <c r="M53" s="9">
        <v>39</v>
      </c>
      <c r="N53" s="3">
        <v>0</v>
      </c>
      <c r="O53" s="3">
        <v>0</v>
      </c>
      <c r="P53" s="3">
        <v>2</v>
      </c>
      <c r="Q53" s="9">
        <v>226</v>
      </c>
      <c r="R53" s="3">
        <v>0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</row>
    <row r="54" spans="1:58" s="101" customFormat="1" ht="12.75" customHeight="1">
      <c r="A54" s="92" t="s">
        <v>155</v>
      </c>
      <c r="B54" s="93">
        <f t="shared" si="8"/>
        <v>42</v>
      </c>
      <c r="C54" s="9">
        <f t="shared" si="9"/>
        <v>406</v>
      </c>
      <c r="D54" s="9">
        <v>23</v>
      </c>
      <c r="E54" s="9">
        <v>44</v>
      </c>
      <c r="F54" s="9">
        <v>9</v>
      </c>
      <c r="G54" s="9">
        <v>57</v>
      </c>
      <c r="H54" s="9">
        <v>5</v>
      </c>
      <c r="I54" s="9">
        <v>61</v>
      </c>
      <c r="J54" s="9">
        <v>1</v>
      </c>
      <c r="K54" s="9">
        <v>21</v>
      </c>
      <c r="L54" s="9">
        <v>1</v>
      </c>
      <c r="M54" s="9">
        <v>35</v>
      </c>
      <c r="N54" s="9">
        <v>3</v>
      </c>
      <c r="O54" s="9">
        <v>188</v>
      </c>
      <c r="P54" s="9">
        <v>0</v>
      </c>
      <c r="Q54" s="9">
        <v>0</v>
      </c>
      <c r="R54" s="3">
        <v>0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</row>
    <row r="55" spans="1:58" s="101" customFormat="1" ht="12.75" customHeight="1">
      <c r="A55" s="92" t="s">
        <v>382</v>
      </c>
      <c r="B55" s="93">
        <f t="shared" si="8"/>
        <v>116</v>
      </c>
      <c r="C55" s="9">
        <f t="shared" si="9"/>
        <v>1982</v>
      </c>
      <c r="D55" s="9">
        <v>33</v>
      </c>
      <c r="E55" s="9">
        <v>87</v>
      </c>
      <c r="F55" s="9">
        <v>26</v>
      </c>
      <c r="G55" s="9">
        <v>165</v>
      </c>
      <c r="H55" s="9">
        <v>28</v>
      </c>
      <c r="I55" s="9">
        <v>392</v>
      </c>
      <c r="J55" s="9">
        <v>13</v>
      </c>
      <c r="K55" s="9">
        <v>314</v>
      </c>
      <c r="L55" s="9">
        <v>7</v>
      </c>
      <c r="M55" s="9">
        <v>262</v>
      </c>
      <c r="N55" s="9">
        <v>7</v>
      </c>
      <c r="O55" s="9">
        <v>483</v>
      </c>
      <c r="P55" s="9">
        <v>2</v>
      </c>
      <c r="Q55" s="9">
        <v>279</v>
      </c>
      <c r="R55" s="3">
        <v>0</v>
      </c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</row>
    <row r="56" spans="1:58" s="101" customFormat="1" ht="12.75" customHeight="1">
      <c r="A56" s="92" t="s">
        <v>383</v>
      </c>
      <c r="B56" s="93">
        <f t="shared" si="8"/>
        <v>1642</v>
      </c>
      <c r="C56" s="9">
        <f t="shared" si="9"/>
        <v>11580</v>
      </c>
      <c r="D56" s="9">
        <v>965</v>
      </c>
      <c r="E56" s="9">
        <v>2196</v>
      </c>
      <c r="F56" s="9">
        <v>400</v>
      </c>
      <c r="G56" s="9">
        <v>2640</v>
      </c>
      <c r="H56" s="9">
        <v>172</v>
      </c>
      <c r="I56" s="9">
        <v>2309</v>
      </c>
      <c r="J56" s="9">
        <v>52</v>
      </c>
      <c r="K56" s="9">
        <v>1264</v>
      </c>
      <c r="L56" s="9">
        <v>28</v>
      </c>
      <c r="M56" s="9">
        <v>1065</v>
      </c>
      <c r="N56" s="9">
        <v>18</v>
      </c>
      <c r="O56" s="9">
        <v>1253</v>
      </c>
      <c r="P56" s="9">
        <v>4</v>
      </c>
      <c r="Q56" s="9">
        <v>853</v>
      </c>
      <c r="R56" s="3">
        <v>3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</row>
    <row r="57" spans="1:58" s="101" customFormat="1" ht="12.75" customHeight="1">
      <c r="A57" s="92" t="s">
        <v>384</v>
      </c>
      <c r="B57" s="93">
        <f t="shared" si="8"/>
        <v>115</v>
      </c>
      <c r="C57" s="9">
        <f t="shared" si="9"/>
        <v>1278</v>
      </c>
      <c r="D57" s="9">
        <v>47</v>
      </c>
      <c r="E57" s="9">
        <v>97</v>
      </c>
      <c r="F57" s="9">
        <v>24</v>
      </c>
      <c r="G57" s="9">
        <v>169</v>
      </c>
      <c r="H57" s="9">
        <v>24</v>
      </c>
      <c r="I57" s="9">
        <v>332</v>
      </c>
      <c r="J57" s="9">
        <v>9</v>
      </c>
      <c r="K57" s="9">
        <v>225</v>
      </c>
      <c r="L57" s="9">
        <v>7</v>
      </c>
      <c r="M57" s="9">
        <v>272</v>
      </c>
      <c r="N57" s="9">
        <v>3</v>
      </c>
      <c r="O57" s="9">
        <v>183</v>
      </c>
      <c r="P57" s="9">
        <v>0</v>
      </c>
      <c r="Q57" s="9">
        <v>0</v>
      </c>
      <c r="R57" s="3">
        <v>1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</row>
    <row r="58" spans="1:58" s="102" customFormat="1" ht="12.75" customHeight="1">
      <c r="A58" s="92" t="s">
        <v>385</v>
      </c>
      <c r="B58" s="93">
        <f t="shared" si="8"/>
        <v>343</v>
      </c>
      <c r="C58" s="9">
        <f t="shared" si="9"/>
        <v>1043</v>
      </c>
      <c r="D58" s="9">
        <v>291</v>
      </c>
      <c r="E58" s="9">
        <v>520</v>
      </c>
      <c r="F58" s="9">
        <v>35</v>
      </c>
      <c r="G58" s="9">
        <v>208</v>
      </c>
      <c r="H58" s="9">
        <v>11</v>
      </c>
      <c r="I58" s="9">
        <v>154</v>
      </c>
      <c r="J58" s="9">
        <v>3</v>
      </c>
      <c r="K58" s="9">
        <v>69</v>
      </c>
      <c r="L58" s="9">
        <v>2</v>
      </c>
      <c r="M58" s="9">
        <v>92</v>
      </c>
      <c r="N58" s="9">
        <v>0</v>
      </c>
      <c r="O58" s="9">
        <v>0</v>
      </c>
      <c r="P58" s="9">
        <v>0</v>
      </c>
      <c r="Q58" s="9">
        <v>0</v>
      </c>
      <c r="R58" s="9">
        <v>1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</row>
    <row r="59" spans="1:58" s="102" customFormat="1" ht="12.75" customHeight="1">
      <c r="A59" s="92" t="s">
        <v>386</v>
      </c>
      <c r="B59" s="93">
        <f t="shared" si="8"/>
        <v>200</v>
      </c>
      <c r="C59" s="9">
        <f t="shared" si="9"/>
        <v>969</v>
      </c>
      <c r="D59" s="9">
        <v>139</v>
      </c>
      <c r="E59" s="9">
        <v>299</v>
      </c>
      <c r="F59" s="9">
        <v>32</v>
      </c>
      <c r="G59" s="9">
        <v>201</v>
      </c>
      <c r="H59" s="9">
        <v>22</v>
      </c>
      <c r="I59" s="9">
        <v>288</v>
      </c>
      <c r="J59" s="9">
        <v>6</v>
      </c>
      <c r="K59" s="9">
        <v>137</v>
      </c>
      <c r="L59" s="9">
        <v>1</v>
      </c>
      <c r="M59" s="9">
        <v>44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</row>
    <row r="60" spans="1:58" s="102" customFormat="1" ht="12.75" customHeight="1">
      <c r="A60" s="92" t="s">
        <v>387</v>
      </c>
      <c r="B60" s="93">
        <f t="shared" si="8"/>
        <v>635</v>
      </c>
      <c r="C60" s="9">
        <f t="shared" si="9"/>
        <v>4316</v>
      </c>
      <c r="D60" s="9">
        <v>407</v>
      </c>
      <c r="E60" s="9">
        <v>855</v>
      </c>
      <c r="F60" s="9">
        <v>110</v>
      </c>
      <c r="G60" s="9">
        <v>712</v>
      </c>
      <c r="H60" s="9">
        <v>75</v>
      </c>
      <c r="I60" s="9">
        <v>1003</v>
      </c>
      <c r="J60" s="9">
        <v>23</v>
      </c>
      <c r="K60" s="9">
        <v>542</v>
      </c>
      <c r="L60" s="9">
        <v>10</v>
      </c>
      <c r="M60" s="9">
        <v>371</v>
      </c>
      <c r="N60" s="9">
        <v>8</v>
      </c>
      <c r="O60" s="9">
        <v>584</v>
      </c>
      <c r="P60" s="9">
        <v>2</v>
      </c>
      <c r="Q60" s="9">
        <v>249</v>
      </c>
      <c r="R60" s="9"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1:58" s="102" customFormat="1" ht="12.75" customHeight="1">
      <c r="A61" s="92" t="s">
        <v>388</v>
      </c>
      <c r="B61" s="93">
        <f t="shared" si="8"/>
        <v>515</v>
      </c>
      <c r="C61" s="9">
        <f t="shared" si="9"/>
        <v>2106</v>
      </c>
      <c r="D61" s="9">
        <v>414</v>
      </c>
      <c r="E61" s="9">
        <v>761</v>
      </c>
      <c r="F61" s="9">
        <v>53</v>
      </c>
      <c r="G61" s="9">
        <v>347</v>
      </c>
      <c r="H61" s="9">
        <v>27</v>
      </c>
      <c r="I61" s="9">
        <v>354</v>
      </c>
      <c r="J61" s="9">
        <v>10</v>
      </c>
      <c r="K61" s="9">
        <v>224</v>
      </c>
      <c r="L61" s="9">
        <v>9</v>
      </c>
      <c r="M61" s="9">
        <v>308</v>
      </c>
      <c r="N61" s="9">
        <v>2</v>
      </c>
      <c r="O61" s="9">
        <v>112</v>
      </c>
      <c r="P61" s="9">
        <v>0</v>
      </c>
      <c r="Q61" s="9">
        <v>0</v>
      </c>
      <c r="R61" s="9">
        <v>0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</row>
    <row r="62" spans="1:58" s="102" customFormat="1" ht="12.75" customHeight="1">
      <c r="A62" s="92" t="s">
        <v>160</v>
      </c>
      <c r="B62" s="93">
        <f t="shared" si="8"/>
        <v>116</v>
      </c>
      <c r="C62" s="9">
        <f t="shared" si="9"/>
        <v>908</v>
      </c>
      <c r="D62" s="9">
        <v>82</v>
      </c>
      <c r="E62" s="9">
        <v>139</v>
      </c>
      <c r="F62" s="9">
        <v>15</v>
      </c>
      <c r="G62" s="9">
        <v>98</v>
      </c>
      <c r="H62" s="9">
        <v>11</v>
      </c>
      <c r="I62" s="9">
        <v>152</v>
      </c>
      <c r="J62" s="9">
        <v>2</v>
      </c>
      <c r="K62" s="9">
        <v>44</v>
      </c>
      <c r="L62" s="9">
        <v>2</v>
      </c>
      <c r="M62" s="9">
        <v>74</v>
      </c>
      <c r="N62" s="9">
        <v>2</v>
      </c>
      <c r="O62" s="9">
        <v>150</v>
      </c>
      <c r="P62" s="9">
        <v>2</v>
      </c>
      <c r="Q62" s="9">
        <v>251</v>
      </c>
      <c r="R62" s="9">
        <v>0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</row>
    <row r="63" spans="1:58" s="102" customFormat="1" ht="12.75" customHeight="1">
      <c r="A63" s="92" t="s">
        <v>159</v>
      </c>
      <c r="B63" s="93">
        <f t="shared" si="8"/>
        <v>344</v>
      </c>
      <c r="C63" s="9">
        <f t="shared" si="9"/>
        <v>6832</v>
      </c>
      <c r="D63" s="9">
        <v>103</v>
      </c>
      <c r="E63" s="9">
        <v>228</v>
      </c>
      <c r="F63" s="9">
        <v>94</v>
      </c>
      <c r="G63" s="9">
        <v>650</v>
      </c>
      <c r="H63" s="9">
        <v>62</v>
      </c>
      <c r="I63" s="9">
        <v>836</v>
      </c>
      <c r="J63" s="9">
        <v>30</v>
      </c>
      <c r="K63" s="9">
        <v>691</v>
      </c>
      <c r="L63" s="9">
        <v>27</v>
      </c>
      <c r="M63" s="9">
        <v>969</v>
      </c>
      <c r="N63" s="9">
        <v>17</v>
      </c>
      <c r="O63" s="9">
        <v>1136</v>
      </c>
      <c r="P63" s="9">
        <v>10</v>
      </c>
      <c r="Q63" s="9">
        <v>2322</v>
      </c>
      <c r="R63" s="9">
        <v>1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spans="1:58" s="101" customFormat="1" ht="12.75" customHeight="1">
      <c r="A64" s="92" t="s">
        <v>161</v>
      </c>
      <c r="B64" s="93">
        <f t="shared" si="8"/>
        <v>54</v>
      </c>
      <c r="C64" s="9">
        <f t="shared" si="9"/>
        <v>535</v>
      </c>
      <c r="D64" s="9">
        <v>28</v>
      </c>
      <c r="E64" s="9">
        <v>75</v>
      </c>
      <c r="F64" s="9">
        <v>13</v>
      </c>
      <c r="G64" s="9">
        <v>84</v>
      </c>
      <c r="H64" s="9">
        <v>8</v>
      </c>
      <c r="I64" s="9">
        <v>125</v>
      </c>
      <c r="J64" s="9">
        <v>2</v>
      </c>
      <c r="K64" s="9">
        <v>48</v>
      </c>
      <c r="L64" s="9">
        <v>2</v>
      </c>
      <c r="M64" s="9">
        <v>97</v>
      </c>
      <c r="N64" s="9">
        <v>0</v>
      </c>
      <c r="O64" s="9">
        <v>0</v>
      </c>
      <c r="P64" s="9">
        <v>1</v>
      </c>
      <c r="Q64" s="9">
        <v>106</v>
      </c>
      <c r="R64" s="3">
        <v>0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</row>
    <row r="65" spans="1:58" s="101" customFormat="1" ht="12.75" customHeight="1">
      <c r="A65" s="96" t="s">
        <v>307</v>
      </c>
      <c r="B65" s="97">
        <f t="shared" si="8"/>
        <v>383</v>
      </c>
      <c r="C65" s="11">
        <f t="shared" si="9"/>
        <v>2561</v>
      </c>
      <c r="D65" s="11">
        <v>266</v>
      </c>
      <c r="E65" s="11">
        <v>547</v>
      </c>
      <c r="F65" s="11">
        <v>56</v>
      </c>
      <c r="G65" s="11">
        <v>369</v>
      </c>
      <c r="H65" s="11">
        <v>29</v>
      </c>
      <c r="I65" s="11">
        <v>376</v>
      </c>
      <c r="J65" s="9">
        <v>18</v>
      </c>
      <c r="K65" s="9">
        <v>436</v>
      </c>
      <c r="L65" s="9">
        <v>7</v>
      </c>
      <c r="M65" s="9">
        <v>279</v>
      </c>
      <c r="N65" s="11">
        <v>3</v>
      </c>
      <c r="O65" s="11">
        <v>225</v>
      </c>
      <c r="P65" s="11">
        <v>3</v>
      </c>
      <c r="Q65" s="11">
        <v>329</v>
      </c>
      <c r="R65" s="11">
        <v>1</v>
      </c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</row>
    <row r="66" spans="1:18" ht="29.25" customHeight="1">
      <c r="A66" s="249" t="s">
        <v>17</v>
      </c>
      <c r="B66" s="249"/>
      <c r="C66" s="249"/>
      <c r="J66" s="47"/>
      <c r="K66" s="47"/>
      <c r="L66" s="47"/>
      <c r="M66" s="47"/>
      <c r="P66" s="271" t="s">
        <v>378</v>
      </c>
      <c r="Q66" s="240"/>
      <c r="R66" s="240"/>
    </row>
  </sheetData>
  <mergeCells count="13">
    <mergeCell ref="A1:H1"/>
    <mergeCell ref="A3:A4"/>
    <mergeCell ref="B3:C3"/>
    <mergeCell ref="D3:E3"/>
    <mergeCell ref="F3:G3"/>
    <mergeCell ref="H3:I3"/>
    <mergeCell ref="L3:M3"/>
    <mergeCell ref="N3:O3"/>
    <mergeCell ref="A66:C66"/>
    <mergeCell ref="P66:R66"/>
    <mergeCell ref="R3:R4"/>
    <mergeCell ref="P3:Q3"/>
    <mergeCell ref="J3:K3"/>
  </mergeCells>
  <printOptions/>
  <pageMargins left="0.75" right="0.27" top="0.25" bottom="0.29" header="0.2" footer="0.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K13"/>
  <sheetViews>
    <sheetView workbookViewId="0" topLeftCell="A1">
      <selection activeCell="B4" sqref="B4"/>
    </sheetView>
  </sheetViews>
  <sheetFormatPr defaultColWidth="9.00390625" defaultRowHeight="13.5"/>
  <cols>
    <col min="1" max="1" width="7.125" style="2" customWidth="1"/>
    <col min="2" max="2" width="6.125" style="82" customWidth="1"/>
    <col min="3" max="3" width="6.625" style="82" customWidth="1"/>
    <col min="4" max="4" width="10.75390625" style="82" customWidth="1"/>
    <col min="5" max="5" width="4.875" style="2" customWidth="1"/>
    <col min="6" max="6" width="6.625" style="2" customWidth="1"/>
    <col min="7" max="7" width="10.75390625" style="2" customWidth="1"/>
    <col min="8" max="8" width="6.125" style="2" customWidth="1"/>
    <col min="9" max="9" width="6.625" style="2" customWidth="1"/>
    <col min="10" max="10" width="10.75390625" style="2" customWidth="1"/>
    <col min="11" max="11" width="7.375" style="2" customWidth="1"/>
    <col min="12" max="16384" width="9.00390625" style="2" customWidth="1"/>
  </cols>
  <sheetData>
    <row r="1" spans="1:11" ht="14.25">
      <c r="A1" s="275" t="s">
        <v>163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4.25" customHeight="1">
      <c r="A2" s="25"/>
      <c r="B2" s="63"/>
      <c r="C2" s="63"/>
      <c r="D2" s="63"/>
      <c r="E2" s="39"/>
      <c r="F2" s="39"/>
      <c r="G2" s="39"/>
      <c r="H2" s="9"/>
      <c r="I2" s="9"/>
      <c r="J2" s="9"/>
      <c r="K2" s="9"/>
    </row>
    <row r="3" spans="1:11" s="103" customFormat="1" ht="14.25" customHeight="1">
      <c r="A3" s="235" t="s">
        <v>21</v>
      </c>
      <c r="B3" s="276" t="s">
        <v>164</v>
      </c>
      <c r="C3" s="276"/>
      <c r="D3" s="276"/>
      <c r="E3" s="246" t="s">
        <v>165</v>
      </c>
      <c r="F3" s="246"/>
      <c r="G3" s="246"/>
      <c r="H3" s="256" t="s">
        <v>166</v>
      </c>
      <c r="I3" s="277"/>
      <c r="J3" s="277"/>
      <c r="K3" s="277"/>
    </row>
    <row r="4" spans="1:11" s="103" customFormat="1" ht="29.25" customHeight="1">
      <c r="A4" s="237"/>
      <c r="B4" s="104" t="s">
        <v>249</v>
      </c>
      <c r="C4" s="104" t="s">
        <v>167</v>
      </c>
      <c r="D4" s="105" t="s">
        <v>168</v>
      </c>
      <c r="E4" s="106" t="s">
        <v>249</v>
      </c>
      <c r="F4" s="106" t="s">
        <v>167</v>
      </c>
      <c r="G4" s="49" t="s">
        <v>168</v>
      </c>
      <c r="H4" s="106" t="s">
        <v>249</v>
      </c>
      <c r="I4" s="106" t="s">
        <v>167</v>
      </c>
      <c r="J4" s="107" t="s">
        <v>168</v>
      </c>
      <c r="K4" s="108" t="s">
        <v>169</v>
      </c>
    </row>
    <row r="5" spans="1:11" ht="14.25" customHeight="1">
      <c r="A5" s="47"/>
      <c r="B5" s="109"/>
      <c r="C5" s="110" t="s">
        <v>170</v>
      </c>
      <c r="D5" s="110" t="s">
        <v>323</v>
      </c>
      <c r="E5" s="47"/>
      <c r="F5" s="47" t="s">
        <v>170</v>
      </c>
      <c r="G5" s="47" t="s">
        <v>323</v>
      </c>
      <c r="H5" s="47"/>
      <c r="I5" s="47" t="s">
        <v>170</v>
      </c>
      <c r="J5" s="47" t="s">
        <v>323</v>
      </c>
      <c r="K5" s="94" t="s">
        <v>308</v>
      </c>
    </row>
    <row r="6" spans="1:11" ht="14.25" customHeight="1">
      <c r="A6" s="111" t="s">
        <v>537</v>
      </c>
      <c r="B6" s="195">
        <v>1735</v>
      </c>
      <c r="C6" s="196">
        <v>11302</v>
      </c>
      <c r="D6" s="196">
        <v>283628</v>
      </c>
      <c r="E6" s="112">
        <v>355</v>
      </c>
      <c r="F6" s="112">
        <v>2955</v>
      </c>
      <c r="G6" s="114" t="s">
        <v>365</v>
      </c>
      <c r="H6" s="112">
        <v>1380</v>
      </c>
      <c r="I6" s="112">
        <v>8347</v>
      </c>
      <c r="J6" s="114" t="s">
        <v>365</v>
      </c>
      <c r="K6" s="112">
        <v>183922</v>
      </c>
    </row>
    <row r="7" spans="1:11" ht="14.25" customHeight="1">
      <c r="A7" s="111">
        <v>19</v>
      </c>
      <c r="B7" s="195">
        <v>1526</v>
      </c>
      <c r="C7" s="196">
        <v>10395</v>
      </c>
      <c r="D7" s="196">
        <v>245695</v>
      </c>
      <c r="E7" s="112">
        <v>315</v>
      </c>
      <c r="F7" s="112">
        <v>2741</v>
      </c>
      <c r="G7" s="114">
        <v>106600</v>
      </c>
      <c r="H7" s="112">
        <v>1211</v>
      </c>
      <c r="I7" s="112">
        <v>7654</v>
      </c>
      <c r="J7" s="114">
        <v>139096</v>
      </c>
      <c r="K7" s="112">
        <v>205232</v>
      </c>
    </row>
    <row r="8" spans="1:11" ht="14.25" customHeight="1">
      <c r="A8" s="141">
        <v>21</v>
      </c>
      <c r="B8" s="197">
        <f>E8+H8</f>
        <v>1642</v>
      </c>
      <c r="C8" s="293">
        <f>F8+I8</f>
        <v>11580</v>
      </c>
      <c r="D8" s="114" t="s">
        <v>365</v>
      </c>
      <c r="E8" s="143">
        <v>355</v>
      </c>
      <c r="F8" s="143">
        <v>2769</v>
      </c>
      <c r="G8" s="114" t="s">
        <v>365</v>
      </c>
      <c r="H8" s="143">
        <v>1287</v>
      </c>
      <c r="I8" s="143">
        <v>8811</v>
      </c>
      <c r="J8" s="114" t="s">
        <v>365</v>
      </c>
      <c r="K8" s="114" t="s">
        <v>365</v>
      </c>
    </row>
    <row r="9" spans="1:11" ht="14.25" customHeight="1">
      <c r="A9" s="249" t="s">
        <v>17</v>
      </c>
      <c r="B9" s="249"/>
      <c r="C9" s="249"/>
      <c r="D9" s="249"/>
      <c r="E9" s="249"/>
      <c r="F9" s="249"/>
      <c r="G9" s="249"/>
      <c r="H9" s="249"/>
      <c r="I9" s="249"/>
      <c r="J9" s="274" t="s">
        <v>171</v>
      </c>
      <c r="K9" s="274"/>
    </row>
    <row r="10" spans="1:11" ht="14.25" customHeight="1">
      <c r="A10" s="211" t="s">
        <v>538</v>
      </c>
      <c r="B10" s="211"/>
      <c r="C10" s="211"/>
      <c r="D10" s="211"/>
      <c r="E10" s="211"/>
      <c r="F10" s="211"/>
      <c r="G10" s="211"/>
      <c r="H10" s="211"/>
      <c r="I10" s="211"/>
      <c r="J10" s="94"/>
      <c r="K10" s="94" t="s">
        <v>389</v>
      </c>
    </row>
    <row r="11" spans="1:10" ht="14.25" customHeight="1">
      <c r="A11" s="266" t="s">
        <v>551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 ht="14.25" customHeight="1">
      <c r="A12" s="115"/>
      <c r="B12" s="116"/>
      <c r="C12" s="63"/>
      <c r="D12" s="63"/>
      <c r="E12" s="39"/>
      <c r="F12" s="39"/>
      <c r="G12" s="39"/>
      <c r="H12" s="9"/>
      <c r="I12" s="9"/>
      <c r="J12" s="9"/>
    </row>
    <row r="13" spans="1:11" ht="13.5">
      <c r="A13" s="25"/>
      <c r="B13" s="63"/>
      <c r="C13" s="63"/>
      <c r="D13" s="63"/>
      <c r="E13" s="39"/>
      <c r="F13" s="39"/>
      <c r="G13" s="39"/>
      <c r="H13" s="9"/>
      <c r="I13" s="9"/>
      <c r="J13" s="9"/>
      <c r="K13" s="9"/>
    </row>
  </sheetData>
  <mergeCells count="8">
    <mergeCell ref="A11:J11"/>
    <mergeCell ref="J9:K9"/>
    <mergeCell ref="A9:I9"/>
    <mergeCell ref="A1:K1"/>
    <mergeCell ref="A3:A4"/>
    <mergeCell ref="B3:D3"/>
    <mergeCell ref="E3:G3"/>
    <mergeCell ref="H3:K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L30"/>
  <sheetViews>
    <sheetView workbookViewId="0" topLeftCell="A1">
      <selection activeCell="D9" sqref="D9"/>
    </sheetView>
  </sheetViews>
  <sheetFormatPr defaultColWidth="9.00390625" defaultRowHeight="13.5"/>
  <cols>
    <col min="1" max="1" width="7.625" style="2" customWidth="1"/>
    <col min="2" max="2" width="6.375" style="2" bestFit="1" customWidth="1"/>
    <col min="3" max="3" width="6.50390625" style="2" customWidth="1"/>
    <col min="4" max="4" width="7.625" style="2" customWidth="1"/>
    <col min="5" max="5" width="6.50390625" style="2" customWidth="1"/>
    <col min="6" max="6" width="7.625" style="2" customWidth="1"/>
    <col min="7" max="7" width="6.50390625" style="2" customWidth="1"/>
    <col min="8" max="8" width="7.625" style="2" customWidth="1"/>
    <col min="9" max="9" width="6.50390625" style="2" customWidth="1"/>
    <col min="10" max="10" width="7.625" style="2" customWidth="1"/>
    <col min="11" max="11" width="6.50390625" style="2" customWidth="1"/>
    <col min="12" max="12" width="7.625" style="2" customWidth="1"/>
    <col min="13" max="16384" width="9.00390625" style="2" customWidth="1"/>
  </cols>
  <sheetData>
    <row r="1" spans="1:12" ht="14.25">
      <c r="A1" s="259" t="s">
        <v>172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4.25" customHeight="1">
      <c r="A2" s="19"/>
      <c r="B2" s="117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03" customFormat="1" ht="14.25" customHeight="1">
      <c r="A3" s="234" t="s">
        <v>21</v>
      </c>
      <c r="B3" s="242" t="s">
        <v>58</v>
      </c>
      <c r="C3" s="239" t="s">
        <v>173</v>
      </c>
      <c r="D3" s="276"/>
      <c r="E3" s="269" t="s">
        <v>174</v>
      </c>
      <c r="F3" s="269"/>
      <c r="G3" s="269" t="s">
        <v>175</v>
      </c>
      <c r="H3" s="269"/>
      <c r="I3" s="269" t="s">
        <v>176</v>
      </c>
      <c r="J3" s="269"/>
      <c r="K3" s="269" t="s">
        <v>177</v>
      </c>
      <c r="L3" s="270"/>
    </row>
    <row r="4" spans="1:12" s="103" customFormat="1" ht="14.25" customHeight="1">
      <c r="A4" s="236"/>
      <c r="B4" s="243"/>
      <c r="C4" s="212" t="s">
        <v>393</v>
      </c>
      <c r="D4" s="118" t="s">
        <v>178</v>
      </c>
      <c r="E4" s="233" t="s">
        <v>393</v>
      </c>
      <c r="F4" s="119" t="s">
        <v>178</v>
      </c>
      <c r="G4" s="233" t="s">
        <v>393</v>
      </c>
      <c r="H4" s="119" t="s">
        <v>178</v>
      </c>
      <c r="I4" s="233" t="s">
        <v>393</v>
      </c>
      <c r="J4" s="119" t="s">
        <v>178</v>
      </c>
      <c r="K4" s="233" t="s">
        <v>393</v>
      </c>
      <c r="L4" s="120" t="s">
        <v>178</v>
      </c>
    </row>
    <row r="5" spans="1:12" ht="14.25" customHeight="1">
      <c r="A5" s="25"/>
      <c r="B5" s="53"/>
      <c r="C5" s="63"/>
      <c r="D5" s="121" t="s">
        <v>179</v>
      </c>
      <c r="E5" s="111"/>
      <c r="F5" s="111" t="s">
        <v>179</v>
      </c>
      <c r="G5" s="111"/>
      <c r="H5" s="111" t="s">
        <v>179</v>
      </c>
      <c r="I5" s="111"/>
      <c r="J5" s="111" t="s">
        <v>179</v>
      </c>
      <c r="K5" s="111"/>
      <c r="L5" s="111" t="s">
        <v>179</v>
      </c>
    </row>
    <row r="6" spans="1:12" s="82" customFormat="1" ht="14.25" customHeight="1">
      <c r="A6" s="111" t="s">
        <v>391</v>
      </c>
      <c r="B6" s="193" t="s">
        <v>372</v>
      </c>
      <c r="C6" s="194">
        <v>1823</v>
      </c>
      <c r="D6" s="194">
        <v>11592</v>
      </c>
      <c r="E6" s="194">
        <v>725</v>
      </c>
      <c r="F6" s="194">
        <v>1168</v>
      </c>
      <c r="G6" s="194">
        <v>422</v>
      </c>
      <c r="H6" s="194">
        <v>1459</v>
      </c>
      <c r="I6" s="194">
        <v>374</v>
      </c>
      <c r="J6" s="194">
        <v>2395</v>
      </c>
      <c r="K6" s="194">
        <v>218</v>
      </c>
      <c r="L6" s="194">
        <v>2872</v>
      </c>
    </row>
    <row r="7" spans="1:12" s="103" customFormat="1" ht="14.25" customHeight="1">
      <c r="A7" s="25"/>
      <c r="B7" s="53" t="s">
        <v>180</v>
      </c>
      <c r="C7" s="194">
        <v>373</v>
      </c>
      <c r="D7" s="194">
        <v>3151</v>
      </c>
      <c r="E7" s="122">
        <v>67</v>
      </c>
      <c r="F7" s="122">
        <v>115</v>
      </c>
      <c r="G7" s="122">
        <v>87</v>
      </c>
      <c r="H7" s="122">
        <v>306</v>
      </c>
      <c r="I7" s="122">
        <v>118</v>
      </c>
      <c r="J7" s="122">
        <v>756</v>
      </c>
      <c r="K7" s="122">
        <v>67</v>
      </c>
      <c r="L7" s="122">
        <v>918</v>
      </c>
    </row>
    <row r="8" spans="1:12" s="103" customFormat="1" ht="14.25" customHeight="1">
      <c r="A8" s="25"/>
      <c r="B8" s="53" t="s">
        <v>181</v>
      </c>
      <c r="C8" s="194">
        <v>1450</v>
      </c>
      <c r="D8" s="194">
        <v>8441</v>
      </c>
      <c r="E8" s="122">
        <v>658</v>
      </c>
      <c r="F8" s="122">
        <v>1053</v>
      </c>
      <c r="G8" s="122">
        <v>335</v>
      </c>
      <c r="H8" s="122">
        <v>1153</v>
      </c>
      <c r="I8" s="122">
        <v>256</v>
      </c>
      <c r="J8" s="122">
        <v>1639</v>
      </c>
      <c r="K8" s="122">
        <v>151</v>
      </c>
      <c r="L8" s="122">
        <v>1954</v>
      </c>
    </row>
    <row r="9" spans="1:12" s="103" customFormat="1" ht="14.25" customHeight="1">
      <c r="A9" s="25">
        <v>19</v>
      </c>
      <c r="B9" s="193" t="s">
        <v>372</v>
      </c>
      <c r="C9" s="194">
        <v>1526</v>
      </c>
      <c r="D9" s="194">
        <v>10395</v>
      </c>
      <c r="E9" s="194">
        <v>1279</v>
      </c>
      <c r="F9" s="194">
        <v>4410</v>
      </c>
      <c r="G9" s="280" t="s">
        <v>392</v>
      </c>
      <c r="H9" s="280"/>
      <c r="I9" s="280"/>
      <c r="J9" s="280"/>
      <c r="K9" s="194">
        <v>162</v>
      </c>
      <c r="L9" s="194">
        <v>2130</v>
      </c>
    </row>
    <row r="10" spans="1:12" s="103" customFormat="1" ht="14.25" customHeight="1">
      <c r="A10" s="25"/>
      <c r="B10" s="53" t="s">
        <v>180</v>
      </c>
      <c r="C10" s="194">
        <v>315</v>
      </c>
      <c r="D10" s="194">
        <v>2741</v>
      </c>
      <c r="E10" s="122">
        <v>238</v>
      </c>
      <c r="F10" s="122">
        <v>1017</v>
      </c>
      <c r="G10" s="280"/>
      <c r="H10" s="280"/>
      <c r="I10" s="280"/>
      <c r="J10" s="280"/>
      <c r="K10" s="122">
        <v>44</v>
      </c>
      <c r="L10" s="122">
        <v>574</v>
      </c>
    </row>
    <row r="11" spans="1:12" s="103" customFormat="1" ht="14.25" customHeight="1">
      <c r="A11" s="25"/>
      <c r="B11" s="53" t="s">
        <v>181</v>
      </c>
      <c r="C11" s="194">
        <v>1211</v>
      </c>
      <c r="D11" s="194">
        <v>7654</v>
      </c>
      <c r="E11" s="122">
        <v>1041</v>
      </c>
      <c r="F11" s="122">
        <v>3393</v>
      </c>
      <c r="G11" s="280"/>
      <c r="H11" s="280"/>
      <c r="I11" s="280"/>
      <c r="J11" s="280"/>
      <c r="K11" s="122">
        <v>118</v>
      </c>
      <c r="L11" s="122">
        <v>1556</v>
      </c>
    </row>
    <row r="12" spans="1:12" s="82" customFormat="1" ht="14.25" customHeight="1">
      <c r="A12" s="25">
        <v>21</v>
      </c>
      <c r="B12" s="193" t="s">
        <v>372</v>
      </c>
      <c r="C12" s="194">
        <f>C13+C14</f>
        <v>1639</v>
      </c>
      <c r="D12" s="194">
        <f>D13+D14</f>
        <v>11580</v>
      </c>
      <c r="E12" s="194">
        <f>E13+E14</f>
        <v>965</v>
      </c>
      <c r="F12" s="194">
        <f aca="true" t="shared" si="0" ref="F12:L12">F13+F14</f>
        <v>2196</v>
      </c>
      <c r="G12" s="278" t="s">
        <v>552</v>
      </c>
      <c r="H12" s="278"/>
      <c r="I12" s="194">
        <f t="shared" si="0"/>
        <v>400</v>
      </c>
      <c r="J12" s="194">
        <f t="shared" si="0"/>
        <v>2640</v>
      </c>
      <c r="K12" s="194">
        <f t="shared" si="0"/>
        <v>172</v>
      </c>
      <c r="L12" s="194">
        <f t="shared" si="0"/>
        <v>2309</v>
      </c>
    </row>
    <row r="13" spans="1:12" s="103" customFormat="1" ht="14.25" customHeight="1">
      <c r="A13" s="25"/>
      <c r="B13" s="53" t="s">
        <v>180</v>
      </c>
      <c r="C13" s="194">
        <f>E13+I13+K13+C26+E26+G26+I26</f>
        <v>355</v>
      </c>
      <c r="D13" s="194">
        <f>F13+J13+L13+D26+F26+H26+J26</f>
        <v>2769</v>
      </c>
      <c r="E13" s="122">
        <v>169</v>
      </c>
      <c r="F13" s="122">
        <v>440</v>
      </c>
      <c r="G13" s="278"/>
      <c r="H13" s="278"/>
      <c r="I13" s="122">
        <v>118</v>
      </c>
      <c r="J13" s="122">
        <v>781</v>
      </c>
      <c r="K13" s="122">
        <v>40</v>
      </c>
      <c r="L13" s="122">
        <v>551</v>
      </c>
    </row>
    <row r="14" spans="1:12" s="103" customFormat="1" ht="14.25" customHeight="1">
      <c r="A14" s="25"/>
      <c r="B14" s="53" t="s">
        <v>181</v>
      </c>
      <c r="C14" s="194">
        <f>E14+I14+K14+C27+E27+G27+I27</f>
        <v>1284</v>
      </c>
      <c r="D14" s="194">
        <f>F14+J14+L14+D27+F27+H27+J27</f>
        <v>8811</v>
      </c>
      <c r="E14" s="122">
        <v>796</v>
      </c>
      <c r="F14" s="122">
        <v>1756</v>
      </c>
      <c r="G14" s="278"/>
      <c r="H14" s="278"/>
      <c r="I14" s="122">
        <v>282</v>
      </c>
      <c r="J14" s="122">
        <v>1859</v>
      </c>
      <c r="K14" s="122">
        <v>132</v>
      </c>
      <c r="L14" s="122">
        <v>1758</v>
      </c>
    </row>
    <row r="15" spans="1:12" ht="14.25" customHeight="1">
      <c r="A15" s="19"/>
      <c r="B15" s="117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4.25" customHeight="1">
      <c r="A16" s="234" t="s">
        <v>21</v>
      </c>
      <c r="B16" s="242" t="s">
        <v>58</v>
      </c>
      <c r="C16" s="269" t="s">
        <v>182</v>
      </c>
      <c r="D16" s="269"/>
      <c r="E16" s="269" t="s">
        <v>183</v>
      </c>
      <c r="F16" s="269"/>
      <c r="G16" s="269" t="s">
        <v>184</v>
      </c>
      <c r="H16" s="269"/>
      <c r="I16" s="269" t="s">
        <v>185</v>
      </c>
      <c r="J16" s="270"/>
      <c r="K16" s="19"/>
      <c r="L16" s="19"/>
    </row>
    <row r="17" spans="1:12" ht="14.25" customHeight="1">
      <c r="A17" s="236"/>
      <c r="B17" s="243"/>
      <c r="C17" s="233" t="s">
        <v>393</v>
      </c>
      <c r="D17" s="119" t="s">
        <v>178</v>
      </c>
      <c r="E17" s="233" t="s">
        <v>393</v>
      </c>
      <c r="F17" s="119" t="s">
        <v>178</v>
      </c>
      <c r="G17" s="233" t="s">
        <v>393</v>
      </c>
      <c r="H17" s="119" t="s">
        <v>178</v>
      </c>
      <c r="I17" s="233" t="s">
        <v>393</v>
      </c>
      <c r="J17" s="120" t="s">
        <v>178</v>
      </c>
      <c r="K17" s="19"/>
      <c r="L17" s="19"/>
    </row>
    <row r="18" spans="1:12" ht="14.25" customHeight="1">
      <c r="A18" s="25"/>
      <c r="B18" s="53"/>
      <c r="C18" s="25"/>
      <c r="D18" s="111" t="s">
        <v>179</v>
      </c>
      <c r="E18" s="111"/>
      <c r="F18" s="111" t="s">
        <v>179</v>
      </c>
      <c r="G18" s="111"/>
      <c r="H18" s="111" t="s">
        <v>179</v>
      </c>
      <c r="I18" s="111"/>
      <c r="J18" s="111" t="s">
        <v>179</v>
      </c>
      <c r="K18" s="19"/>
      <c r="L18" s="19"/>
    </row>
    <row r="19" spans="1:12" s="82" customFormat="1" ht="14.25" customHeight="1">
      <c r="A19" s="111" t="s">
        <v>391</v>
      </c>
      <c r="B19" s="193" t="s">
        <v>372</v>
      </c>
      <c r="C19" s="194">
        <v>43</v>
      </c>
      <c r="D19" s="194">
        <v>1022</v>
      </c>
      <c r="E19" s="194">
        <v>24</v>
      </c>
      <c r="F19" s="194">
        <v>886</v>
      </c>
      <c r="G19" s="194">
        <v>12</v>
      </c>
      <c r="H19" s="194">
        <v>823</v>
      </c>
      <c r="I19" s="194">
        <v>5</v>
      </c>
      <c r="J19" s="194">
        <v>967</v>
      </c>
      <c r="K19" s="35"/>
      <c r="L19" s="35"/>
    </row>
    <row r="20" spans="1:12" s="103" customFormat="1" ht="14.25" customHeight="1">
      <c r="A20" s="25"/>
      <c r="B20" s="53" t="s">
        <v>180</v>
      </c>
      <c r="C20" s="122">
        <v>19</v>
      </c>
      <c r="D20" s="122">
        <v>474</v>
      </c>
      <c r="E20" s="122">
        <v>13</v>
      </c>
      <c r="F20" s="122">
        <v>465</v>
      </c>
      <c r="G20" s="122">
        <v>2</v>
      </c>
      <c r="H20" s="122">
        <v>117</v>
      </c>
      <c r="I20" s="124" t="s">
        <v>186</v>
      </c>
      <c r="J20" s="124" t="s">
        <v>186</v>
      </c>
      <c r="K20" s="19"/>
      <c r="L20" s="19"/>
    </row>
    <row r="21" spans="1:12" s="103" customFormat="1" ht="14.25" customHeight="1">
      <c r="A21" s="25"/>
      <c r="B21" s="53" t="s">
        <v>181</v>
      </c>
      <c r="C21" s="122">
        <v>24</v>
      </c>
      <c r="D21" s="122">
        <v>548</v>
      </c>
      <c r="E21" s="122">
        <v>11</v>
      </c>
      <c r="F21" s="122">
        <v>421</v>
      </c>
      <c r="G21" s="122">
        <v>10</v>
      </c>
      <c r="H21" s="122">
        <v>706</v>
      </c>
      <c r="I21" s="122">
        <v>5</v>
      </c>
      <c r="J21" s="122">
        <v>967</v>
      </c>
      <c r="K21" s="19"/>
      <c r="L21" s="19"/>
    </row>
    <row r="22" spans="1:12" s="103" customFormat="1" ht="14.25" customHeight="1">
      <c r="A22" s="25">
        <v>19</v>
      </c>
      <c r="B22" s="193" t="s">
        <v>366</v>
      </c>
      <c r="C22" s="194">
        <v>41</v>
      </c>
      <c r="D22" s="194">
        <v>1012</v>
      </c>
      <c r="E22" s="194">
        <v>20</v>
      </c>
      <c r="F22" s="194">
        <v>750</v>
      </c>
      <c r="G22" s="194">
        <v>19</v>
      </c>
      <c r="H22" s="194">
        <v>1256</v>
      </c>
      <c r="I22" s="194">
        <v>5</v>
      </c>
      <c r="J22" s="194">
        <v>837</v>
      </c>
      <c r="K22" s="19"/>
      <c r="L22" s="19"/>
    </row>
    <row r="23" spans="1:12" s="103" customFormat="1" ht="14.25" customHeight="1">
      <c r="A23" s="25"/>
      <c r="B23" s="53" t="s">
        <v>180</v>
      </c>
      <c r="C23" s="122">
        <v>21</v>
      </c>
      <c r="D23" s="122">
        <v>528</v>
      </c>
      <c r="E23" s="122">
        <v>8</v>
      </c>
      <c r="F23" s="122">
        <v>300</v>
      </c>
      <c r="G23" s="122">
        <v>3</v>
      </c>
      <c r="H23" s="122">
        <v>189</v>
      </c>
      <c r="I23" s="122">
        <v>1</v>
      </c>
      <c r="J23" s="122">
        <v>133</v>
      </c>
      <c r="K23" s="19"/>
      <c r="L23" s="19"/>
    </row>
    <row r="24" spans="1:12" s="103" customFormat="1" ht="14.25" customHeight="1">
      <c r="A24" s="25"/>
      <c r="B24" s="53" t="s">
        <v>181</v>
      </c>
      <c r="C24" s="122">
        <v>20</v>
      </c>
      <c r="D24" s="122">
        <v>484</v>
      </c>
      <c r="E24" s="122">
        <v>12</v>
      </c>
      <c r="F24" s="122">
        <v>450</v>
      </c>
      <c r="G24" s="122">
        <v>16</v>
      </c>
      <c r="H24" s="122">
        <v>1067</v>
      </c>
      <c r="I24" s="122">
        <v>4</v>
      </c>
      <c r="J24" s="122">
        <v>704</v>
      </c>
      <c r="K24" s="19"/>
      <c r="L24" s="19"/>
    </row>
    <row r="25" spans="1:12" s="82" customFormat="1" ht="14.25" customHeight="1">
      <c r="A25" s="25">
        <v>21</v>
      </c>
      <c r="B25" s="193" t="s">
        <v>372</v>
      </c>
      <c r="C25" s="194">
        <f>C26+C27</f>
        <v>52</v>
      </c>
      <c r="D25" s="194">
        <f aca="true" t="shared" si="1" ref="D25:J25">D26+D27</f>
        <v>1264</v>
      </c>
      <c r="E25" s="194">
        <f t="shared" si="1"/>
        <v>28</v>
      </c>
      <c r="F25" s="194">
        <f t="shared" si="1"/>
        <v>1065</v>
      </c>
      <c r="G25" s="194">
        <f t="shared" si="1"/>
        <v>18</v>
      </c>
      <c r="H25" s="194">
        <f t="shared" si="1"/>
        <v>1253</v>
      </c>
      <c r="I25" s="194">
        <f t="shared" si="1"/>
        <v>4</v>
      </c>
      <c r="J25" s="194">
        <f t="shared" si="1"/>
        <v>853</v>
      </c>
      <c r="K25" s="35"/>
      <c r="L25" s="35"/>
    </row>
    <row r="26" spans="1:12" s="103" customFormat="1" ht="14.25" customHeight="1">
      <c r="A26" s="25"/>
      <c r="B26" s="53" t="s">
        <v>180</v>
      </c>
      <c r="C26" s="122">
        <v>17</v>
      </c>
      <c r="D26" s="122">
        <v>416</v>
      </c>
      <c r="E26" s="122">
        <v>10</v>
      </c>
      <c r="F26" s="122">
        <v>372</v>
      </c>
      <c r="G26" s="122">
        <v>0</v>
      </c>
      <c r="H26" s="122">
        <v>0</v>
      </c>
      <c r="I26" s="124">
        <v>1</v>
      </c>
      <c r="J26" s="124">
        <v>209</v>
      </c>
      <c r="K26" s="19"/>
      <c r="L26" s="19"/>
    </row>
    <row r="27" spans="1:12" s="103" customFormat="1" ht="14.25" customHeight="1">
      <c r="A27" s="25"/>
      <c r="B27" s="53" t="s">
        <v>181</v>
      </c>
      <c r="C27" s="122">
        <v>35</v>
      </c>
      <c r="D27" s="122">
        <v>848</v>
      </c>
      <c r="E27" s="122">
        <v>18</v>
      </c>
      <c r="F27" s="123">
        <v>693</v>
      </c>
      <c r="G27" s="123">
        <v>18</v>
      </c>
      <c r="H27" s="123">
        <v>1253</v>
      </c>
      <c r="I27" s="123">
        <v>3</v>
      </c>
      <c r="J27" s="123">
        <v>644</v>
      </c>
      <c r="K27" s="19"/>
      <c r="L27" s="19"/>
    </row>
    <row r="28" spans="1:12" ht="14.25" customHeight="1">
      <c r="A28" s="249" t="s">
        <v>17</v>
      </c>
      <c r="B28" s="249"/>
      <c r="C28" s="249"/>
      <c r="D28" s="249"/>
      <c r="E28" s="249"/>
      <c r="F28" s="19"/>
      <c r="G28" s="19"/>
      <c r="H28" s="19"/>
      <c r="I28" s="19"/>
      <c r="J28" s="279" t="s">
        <v>171</v>
      </c>
      <c r="K28" s="279"/>
      <c r="L28" s="279"/>
    </row>
    <row r="29" spans="1:12" ht="13.5">
      <c r="A29" s="251"/>
      <c r="B29" s="251"/>
      <c r="C29" s="251"/>
      <c r="D29" s="251"/>
      <c r="E29" s="251"/>
      <c r="L29" s="20" t="s">
        <v>390</v>
      </c>
    </row>
    <row r="30" spans="1:5" ht="13.5">
      <c r="A30" s="17"/>
      <c r="B30" s="17"/>
      <c r="C30" s="17"/>
      <c r="D30" s="17"/>
      <c r="E30" s="17"/>
    </row>
  </sheetData>
  <mergeCells count="19">
    <mergeCell ref="G9:J11"/>
    <mergeCell ref="E3:F3"/>
    <mergeCell ref="G3:H3"/>
    <mergeCell ref="I3:J3"/>
    <mergeCell ref="A1:L1"/>
    <mergeCell ref="K3:L3"/>
    <mergeCell ref="A3:A4"/>
    <mergeCell ref="B3:B4"/>
    <mergeCell ref="C3:D3"/>
    <mergeCell ref="G12:H14"/>
    <mergeCell ref="A29:E29"/>
    <mergeCell ref="G16:H16"/>
    <mergeCell ref="I16:J16"/>
    <mergeCell ref="E16:F16"/>
    <mergeCell ref="A16:A17"/>
    <mergeCell ref="B16:B17"/>
    <mergeCell ref="C16:D16"/>
    <mergeCell ref="J28:L28"/>
    <mergeCell ref="A28:E2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I103"/>
  <sheetViews>
    <sheetView workbookViewId="0" topLeftCell="A1">
      <selection activeCell="J25" sqref="J25"/>
    </sheetView>
  </sheetViews>
  <sheetFormatPr defaultColWidth="9.00390625" defaultRowHeight="13.5"/>
  <cols>
    <col min="1" max="1" width="26.00390625" style="35" customWidth="1"/>
    <col min="2" max="2" width="6.375" style="132" bestFit="1" customWidth="1"/>
    <col min="3" max="3" width="7.625" style="132" customWidth="1"/>
    <col min="4" max="4" width="10.375" style="132" customWidth="1"/>
    <col min="5" max="5" width="6.375" style="132" bestFit="1" customWidth="1"/>
    <col min="6" max="6" width="7.625" style="132" customWidth="1"/>
    <col min="7" max="7" width="3.00390625" style="19" bestFit="1" customWidth="1"/>
    <col min="8" max="8" width="3.75390625" style="19" bestFit="1" customWidth="1"/>
    <col min="9" max="9" width="23.375" style="19" customWidth="1"/>
    <col min="10" max="16384" width="9.00390625" style="35" customWidth="1"/>
  </cols>
  <sheetData>
    <row r="1" spans="1:6" s="18" customFormat="1" ht="14.25">
      <c r="A1" s="18" t="s">
        <v>395</v>
      </c>
      <c r="E1" s="210"/>
      <c r="F1" s="210"/>
    </row>
    <row r="2" spans="2:6" s="19" customFormat="1" ht="12">
      <c r="B2" s="58"/>
      <c r="C2" s="58"/>
      <c r="D2" s="58"/>
      <c r="E2" s="58"/>
      <c r="F2" s="4" t="s">
        <v>336</v>
      </c>
    </row>
    <row r="3" spans="1:9" s="19" customFormat="1" ht="14.25" customHeight="1">
      <c r="A3" s="263" t="s">
        <v>535</v>
      </c>
      <c r="B3" s="283" t="s">
        <v>337</v>
      </c>
      <c r="C3" s="246"/>
      <c r="D3" s="247"/>
      <c r="E3" s="246" t="s">
        <v>396</v>
      </c>
      <c r="F3" s="247"/>
      <c r="G3" s="281" t="s">
        <v>534</v>
      </c>
      <c r="H3" s="234"/>
      <c r="I3" s="234"/>
    </row>
    <row r="4" spans="1:9" s="117" customFormat="1" ht="14.25" customHeight="1">
      <c r="A4" s="263"/>
      <c r="B4" s="216" t="s">
        <v>397</v>
      </c>
      <c r="C4" s="125" t="s">
        <v>142</v>
      </c>
      <c r="D4" s="126" t="s">
        <v>188</v>
      </c>
      <c r="E4" s="125" t="s">
        <v>397</v>
      </c>
      <c r="F4" s="126" t="s">
        <v>142</v>
      </c>
      <c r="G4" s="282"/>
      <c r="H4" s="236"/>
      <c r="I4" s="236"/>
    </row>
    <row r="5" spans="1:9" s="19" customFormat="1" ht="14.25" customHeight="1">
      <c r="A5" s="127"/>
      <c r="B5" s="39"/>
      <c r="C5" s="39"/>
      <c r="D5" s="39"/>
      <c r="E5" s="39"/>
      <c r="F5" s="39"/>
      <c r="G5" s="129"/>
      <c r="H5" s="25"/>
      <c r="I5" s="220"/>
    </row>
    <row r="6" spans="1:9" s="19" customFormat="1" ht="14.25" customHeight="1">
      <c r="A6" s="86" t="s">
        <v>189</v>
      </c>
      <c r="B6" s="191">
        <v>1526</v>
      </c>
      <c r="C6" s="191">
        <v>10395</v>
      </c>
      <c r="D6" s="191">
        <v>245695</v>
      </c>
      <c r="E6" s="191">
        <f>E8+E48</f>
        <v>1642</v>
      </c>
      <c r="F6" s="191">
        <f>F8+F48</f>
        <v>11580</v>
      </c>
      <c r="G6" s="129"/>
      <c r="H6" s="63" t="s">
        <v>555</v>
      </c>
      <c r="I6" s="63"/>
    </row>
    <row r="7" spans="1:9" s="19" customFormat="1" ht="14.25" customHeight="1">
      <c r="A7" s="127"/>
      <c r="B7" s="39"/>
      <c r="C7" s="39"/>
      <c r="D7" s="39"/>
      <c r="E7" s="39"/>
      <c r="F7" s="39"/>
      <c r="G7" s="129"/>
      <c r="H7" s="25"/>
      <c r="I7" s="220"/>
    </row>
    <row r="8" spans="1:9" s="19" customFormat="1" ht="14.25" customHeight="1">
      <c r="A8" s="86" t="s">
        <v>192</v>
      </c>
      <c r="B8" s="191">
        <f>SUM(B14,B20,B25,B34,B41,)</f>
        <v>315</v>
      </c>
      <c r="C8" s="191">
        <f>SUM(C14,C20,C25,C34,C41,)</f>
        <v>2741</v>
      </c>
      <c r="D8" s="191">
        <v>106600</v>
      </c>
      <c r="E8" s="191">
        <f>SUM(E14,E20,E25,E34,E41,)</f>
        <v>355</v>
      </c>
      <c r="F8" s="191">
        <f>SUM(F14,F20,F25,F34,F41,)</f>
        <v>2769</v>
      </c>
      <c r="G8" s="129"/>
      <c r="H8" s="63" t="s">
        <v>554</v>
      </c>
      <c r="I8" s="63"/>
    </row>
    <row r="9" spans="1:9" s="19" customFormat="1" ht="14.25" customHeight="1">
      <c r="A9" s="86"/>
      <c r="B9" s="39"/>
      <c r="C9" s="39"/>
      <c r="D9" s="39"/>
      <c r="E9" s="39"/>
      <c r="F9" s="39"/>
      <c r="G9" s="129"/>
      <c r="H9" s="25"/>
      <c r="I9" s="220"/>
    </row>
    <row r="10" spans="1:9" s="19" customFormat="1" ht="14.25" customHeight="1">
      <c r="A10" s="134" t="s">
        <v>195</v>
      </c>
      <c r="B10" s="128" t="s">
        <v>186</v>
      </c>
      <c r="C10" s="128" t="s">
        <v>186</v>
      </c>
      <c r="D10" s="128" t="s">
        <v>186</v>
      </c>
      <c r="E10" s="128" t="s">
        <v>186</v>
      </c>
      <c r="F10" s="128" t="s">
        <v>186</v>
      </c>
      <c r="G10" s="218" t="s">
        <v>426</v>
      </c>
      <c r="H10" s="215" t="s">
        <v>398</v>
      </c>
      <c r="I10" s="220"/>
    </row>
    <row r="11" spans="1:9" s="19" customFormat="1" ht="14.25" customHeight="1">
      <c r="A11" s="134" t="s">
        <v>197</v>
      </c>
      <c r="B11" s="128" t="s">
        <v>186</v>
      </c>
      <c r="C11" s="128" t="s">
        <v>186</v>
      </c>
      <c r="D11" s="128" t="s">
        <v>186</v>
      </c>
      <c r="E11" s="128" t="s">
        <v>186</v>
      </c>
      <c r="F11" s="128" t="s">
        <v>186</v>
      </c>
      <c r="G11" s="218"/>
      <c r="H11" s="213" t="s">
        <v>427</v>
      </c>
      <c r="I11" s="221" t="s">
        <v>428</v>
      </c>
    </row>
    <row r="12" spans="1:9" s="19" customFormat="1" ht="14.25" customHeight="1">
      <c r="A12" s="134"/>
      <c r="B12" s="39"/>
      <c r="C12" s="39"/>
      <c r="D12" s="39"/>
      <c r="E12" s="39"/>
      <c r="F12" s="39"/>
      <c r="G12" s="218"/>
      <c r="H12" s="213" t="s">
        <v>429</v>
      </c>
      <c r="I12" s="222" t="s">
        <v>398</v>
      </c>
    </row>
    <row r="13" spans="1:9" s="19" customFormat="1" ht="14.25" customHeight="1">
      <c r="A13" s="134"/>
      <c r="B13" s="39"/>
      <c r="C13" s="39"/>
      <c r="D13" s="39"/>
      <c r="E13" s="39"/>
      <c r="F13" s="39"/>
      <c r="G13" s="218"/>
      <c r="H13" s="213"/>
      <c r="I13" s="222"/>
    </row>
    <row r="14" spans="1:9" s="19" customFormat="1" ht="14.25" customHeight="1">
      <c r="A14" s="134" t="s">
        <v>199</v>
      </c>
      <c r="B14" s="39">
        <f>SUM(B16:B17)</f>
        <v>10</v>
      </c>
      <c r="C14" s="39">
        <f>SUM(C16:C17)</f>
        <v>35</v>
      </c>
      <c r="D14" s="39">
        <v>514</v>
      </c>
      <c r="E14" s="39">
        <v>13</v>
      </c>
      <c r="F14" s="39">
        <v>31</v>
      </c>
      <c r="G14" s="218" t="s">
        <v>430</v>
      </c>
      <c r="H14" s="215" t="s">
        <v>399</v>
      </c>
      <c r="I14" s="220"/>
    </row>
    <row r="15" spans="1:9" s="19" customFormat="1" ht="14.25" customHeight="1">
      <c r="A15" s="134"/>
      <c r="B15" s="39"/>
      <c r="C15" s="39"/>
      <c r="D15" s="39"/>
      <c r="E15" s="39">
        <v>1</v>
      </c>
      <c r="F15" s="39">
        <v>4</v>
      </c>
      <c r="G15" s="218"/>
      <c r="H15" s="213" t="s">
        <v>431</v>
      </c>
      <c r="I15" s="221" t="s">
        <v>428</v>
      </c>
    </row>
    <row r="16" spans="1:9" s="19" customFormat="1" ht="14.25" customHeight="1">
      <c r="A16" s="134" t="s">
        <v>201</v>
      </c>
      <c r="B16" s="39">
        <v>1</v>
      </c>
      <c r="C16" s="39">
        <v>4</v>
      </c>
      <c r="D16" s="128" t="s">
        <v>368</v>
      </c>
      <c r="E16" s="39">
        <v>3</v>
      </c>
      <c r="F16" s="39">
        <v>8</v>
      </c>
      <c r="G16" s="218"/>
      <c r="H16" s="213" t="s">
        <v>432</v>
      </c>
      <c r="I16" s="221" t="s">
        <v>433</v>
      </c>
    </row>
    <row r="17" spans="1:9" s="19" customFormat="1" ht="14.25" customHeight="1">
      <c r="A17" s="134" t="s">
        <v>203</v>
      </c>
      <c r="B17" s="39">
        <v>9</v>
      </c>
      <c r="C17" s="39">
        <v>31</v>
      </c>
      <c r="D17" s="128" t="s">
        <v>368</v>
      </c>
      <c r="E17" s="39">
        <v>4</v>
      </c>
      <c r="F17" s="39">
        <v>7</v>
      </c>
      <c r="G17" s="218"/>
      <c r="H17" s="213" t="s">
        <v>434</v>
      </c>
      <c r="I17" s="221" t="s">
        <v>400</v>
      </c>
    </row>
    <row r="18" spans="1:9" s="19" customFormat="1" ht="14.25" customHeight="1">
      <c r="A18" s="134"/>
      <c r="B18" s="39"/>
      <c r="C18" s="39"/>
      <c r="D18" s="39"/>
      <c r="E18" s="39">
        <v>5</v>
      </c>
      <c r="F18" s="39">
        <v>12</v>
      </c>
      <c r="G18" s="218"/>
      <c r="H18" s="213" t="s">
        <v>435</v>
      </c>
      <c r="I18" s="221" t="s">
        <v>401</v>
      </c>
    </row>
    <row r="19" spans="1:9" s="19" customFormat="1" ht="14.25" customHeight="1">
      <c r="A19" s="134"/>
      <c r="B19" s="39"/>
      <c r="C19" s="39"/>
      <c r="D19" s="39"/>
      <c r="E19" s="39"/>
      <c r="F19" s="39"/>
      <c r="G19" s="218"/>
      <c r="H19" s="213"/>
      <c r="I19" s="221"/>
    </row>
    <row r="20" spans="1:9" s="19" customFormat="1" ht="14.25" customHeight="1">
      <c r="A20" s="134" t="s">
        <v>206</v>
      </c>
      <c r="B20" s="39">
        <f>SUM(B22:B23)</f>
        <v>75</v>
      </c>
      <c r="C20" s="39">
        <f>SUM(C22:C23)</f>
        <v>828</v>
      </c>
      <c r="D20" s="39">
        <v>25986</v>
      </c>
      <c r="E20" s="39">
        <v>69</v>
      </c>
      <c r="F20" s="39">
        <v>602</v>
      </c>
      <c r="G20" s="218" t="s">
        <v>436</v>
      </c>
      <c r="H20" s="215" t="s">
        <v>402</v>
      </c>
      <c r="I20" s="220"/>
    </row>
    <row r="21" spans="1:9" s="19" customFormat="1" ht="14.25" customHeight="1">
      <c r="A21" s="134"/>
      <c r="B21" s="39"/>
      <c r="C21" s="39"/>
      <c r="D21" s="39"/>
      <c r="E21" s="39">
        <v>2</v>
      </c>
      <c r="F21" s="39">
        <v>19</v>
      </c>
      <c r="G21" s="218"/>
      <c r="H21" s="213" t="s">
        <v>437</v>
      </c>
      <c r="I21" s="221" t="s">
        <v>428</v>
      </c>
    </row>
    <row r="22" spans="1:9" s="19" customFormat="1" ht="14.25" customHeight="1">
      <c r="A22" s="134" t="s">
        <v>208</v>
      </c>
      <c r="B22" s="39">
        <v>32</v>
      </c>
      <c r="C22" s="39">
        <v>316</v>
      </c>
      <c r="D22" s="39">
        <v>14525</v>
      </c>
      <c r="E22" s="39">
        <v>30</v>
      </c>
      <c r="F22" s="39">
        <v>325</v>
      </c>
      <c r="G22" s="218"/>
      <c r="H22" s="214" t="s">
        <v>438</v>
      </c>
      <c r="I22" s="222" t="s">
        <v>403</v>
      </c>
    </row>
    <row r="23" spans="1:9" s="19" customFormat="1" ht="14.25" customHeight="1">
      <c r="A23" s="134" t="s">
        <v>210</v>
      </c>
      <c r="B23" s="39">
        <v>43</v>
      </c>
      <c r="C23" s="39">
        <v>512</v>
      </c>
      <c r="D23" s="39">
        <v>11460</v>
      </c>
      <c r="E23" s="39">
        <v>37</v>
      </c>
      <c r="F23" s="39">
        <v>258</v>
      </c>
      <c r="G23" s="218"/>
      <c r="H23" s="213" t="s">
        <v>439</v>
      </c>
      <c r="I23" s="221" t="s">
        <v>404</v>
      </c>
    </row>
    <row r="24" spans="1:9" s="19" customFormat="1" ht="14.25" customHeight="1">
      <c r="A24" s="134"/>
      <c r="B24" s="39"/>
      <c r="C24" s="39"/>
      <c r="D24" s="39"/>
      <c r="E24" s="39"/>
      <c r="F24" s="39"/>
      <c r="G24" s="218"/>
      <c r="H24" s="213"/>
      <c r="I24" s="221"/>
    </row>
    <row r="25" spans="1:9" s="19" customFormat="1" ht="14.25" customHeight="1">
      <c r="A25" s="134" t="s">
        <v>213</v>
      </c>
      <c r="B25" s="39">
        <f>SUM(B27:B30)</f>
        <v>76</v>
      </c>
      <c r="C25" s="39">
        <f>SUM(C27:C30)</f>
        <v>656</v>
      </c>
      <c r="D25" s="39">
        <v>25255</v>
      </c>
      <c r="E25" s="39">
        <v>96</v>
      </c>
      <c r="F25" s="39">
        <v>672</v>
      </c>
      <c r="G25" s="218" t="s">
        <v>440</v>
      </c>
      <c r="H25" s="215" t="s">
        <v>405</v>
      </c>
      <c r="I25" s="220"/>
    </row>
    <row r="26" spans="1:9" s="19" customFormat="1" ht="14.25" customHeight="1">
      <c r="A26" s="134"/>
      <c r="E26" s="39">
        <v>2</v>
      </c>
      <c r="F26" s="39">
        <v>2</v>
      </c>
      <c r="G26" s="218"/>
      <c r="H26" s="213" t="s">
        <v>441</v>
      </c>
      <c r="I26" s="221" t="s">
        <v>428</v>
      </c>
    </row>
    <row r="27" spans="1:9" s="19" customFormat="1" ht="14.25" customHeight="1">
      <c r="A27" s="134" t="s">
        <v>215</v>
      </c>
      <c r="B27" s="39">
        <v>49</v>
      </c>
      <c r="C27" s="39">
        <v>409</v>
      </c>
      <c r="D27" s="39">
        <v>15556</v>
      </c>
      <c r="E27" s="39">
        <v>67</v>
      </c>
      <c r="F27" s="39">
        <v>474</v>
      </c>
      <c r="G27" s="218"/>
      <c r="H27" s="213" t="s">
        <v>442</v>
      </c>
      <c r="I27" s="221" t="s">
        <v>406</v>
      </c>
    </row>
    <row r="28" spans="1:9" s="19" customFormat="1" ht="14.25" customHeight="1">
      <c r="A28" s="134" t="s">
        <v>216</v>
      </c>
      <c r="B28" s="39">
        <v>12</v>
      </c>
      <c r="C28" s="39">
        <v>53</v>
      </c>
      <c r="D28" s="39">
        <v>1316</v>
      </c>
      <c r="E28" s="39">
        <v>10</v>
      </c>
      <c r="F28" s="39">
        <v>37</v>
      </c>
      <c r="G28" s="218"/>
      <c r="H28" s="213" t="s">
        <v>443</v>
      </c>
      <c r="I28" s="221" t="s">
        <v>407</v>
      </c>
    </row>
    <row r="29" spans="1:9" s="19" customFormat="1" ht="14.25" customHeight="1">
      <c r="A29" s="134" t="s">
        <v>218</v>
      </c>
      <c r="B29" s="39">
        <v>7</v>
      </c>
      <c r="C29" s="39">
        <v>118</v>
      </c>
      <c r="D29" s="128">
        <v>6758</v>
      </c>
      <c r="E29" s="39">
        <v>4</v>
      </c>
      <c r="F29" s="39">
        <v>48</v>
      </c>
      <c r="G29" s="218"/>
      <c r="H29" s="213" t="s">
        <v>444</v>
      </c>
      <c r="I29" s="221" t="s">
        <v>408</v>
      </c>
    </row>
    <row r="30" spans="1:9" s="19" customFormat="1" ht="14.25" customHeight="1">
      <c r="A30" s="134" t="s">
        <v>220</v>
      </c>
      <c r="B30" s="39">
        <v>8</v>
      </c>
      <c r="C30" s="39">
        <v>76</v>
      </c>
      <c r="D30" s="128">
        <v>1624</v>
      </c>
      <c r="E30" s="39">
        <v>3</v>
      </c>
      <c r="F30" s="39">
        <v>52</v>
      </c>
      <c r="G30" s="218"/>
      <c r="H30" s="213" t="s">
        <v>445</v>
      </c>
      <c r="I30" s="221" t="s">
        <v>409</v>
      </c>
    </row>
    <row r="31" spans="1:9" s="19" customFormat="1" ht="14.25" customHeight="1">
      <c r="A31" s="134"/>
      <c r="B31" s="39"/>
      <c r="C31" s="39"/>
      <c r="D31" s="39"/>
      <c r="E31" s="39">
        <v>2</v>
      </c>
      <c r="F31" s="39">
        <v>6</v>
      </c>
      <c r="G31" s="218"/>
      <c r="H31" s="213" t="s">
        <v>446</v>
      </c>
      <c r="I31" s="221" t="s">
        <v>410</v>
      </c>
    </row>
    <row r="32" spans="1:9" s="19" customFormat="1" ht="14.25" customHeight="1">
      <c r="A32" s="134"/>
      <c r="B32" s="39"/>
      <c r="C32" s="39"/>
      <c r="D32" s="39"/>
      <c r="E32" s="39">
        <v>8</v>
      </c>
      <c r="F32" s="39">
        <v>53</v>
      </c>
      <c r="G32" s="218"/>
      <c r="H32" s="213" t="s">
        <v>447</v>
      </c>
      <c r="I32" s="221" t="s">
        <v>411</v>
      </c>
    </row>
    <row r="33" spans="1:9" s="19" customFormat="1" ht="14.25" customHeight="1">
      <c r="A33" s="134"/>
      <c r="B33" s="39"/>
      <c r="C33" s="39"/>
      <c r="D33" s="39"/>
      <c r="E33" s="39"/>
      <c r="F33" s="39"/>
      <c r="G33" s="218"/>
      <c r="H33" s="213"/>
      <c r="I33" s="221"/>
    </row>
    <row r="34" spans="1:9" s="19" customFormat="1" ht="14.25" customHeight="1">
      <c r="A34" s="134" t="s">
        <v>222</v>
      </c>
      <c r="B34" s="39">
        <f>SUM(B36:B39)</f>
        <v>75</v>
      </c>
      <c r="C34" s="39">
        <f>SUM(C36:C39)</f>
        <v>693</v>
      </c>
      <c r="D34" s="39">
        <f>SUM(D36:D39)</f>
        <v>23987</v>
      </c>
      <c r="E34" s="39">
        <v>98</v>
      </c>
      <c r="F34" s="39">
        <v>934</v>
      </c>
      <c r="G34" s="218" t="s">
        <v>448</v>
      </c>
      <c r="H34" s="215" t="s">
        <v>412</v>
      </c>
      <c r="I34" s="220"/>
    </row>
    <row r="35" spans="1:9" s="19" customFormat="1" ht="14.25" customHeight="1">
      <c r="A35" s="134"/>
      <c r="E35" s="39">
        <v>2</v>
      </c>
      <c r="F35" s="39">
        <v>5</v>
      </c>
      <c r="G35" s="218"/>
      <c r="H35" s="213" t="s">
        <v>449</v>
      </c>
      <c r="I35" s="221" t="s">
        <v>428</v>
      </c>
    </row>
    <row r="36" spans="1:9" s="19" customFormat="1" ht="14.25" customHeight="1">
      <c r="A36" s="134" t="s">
        <v>224</v>
      </c>
      <c r="B36" s="39">
        <v>26</v>
      </c>
      <c r="C36" s="39">
        <v>288</v>
      </c>
      <c r="D36" s="39">
        <v>7842</v>
      </c>
      <c r="E36" s="39">
        <v>41</v>
      </c>
      <c r="F36" s="39">
        <v>264</v>
      </c>
      <c r="G36" s="218"/>
      <c r="H36" s="213" t="s">
        <v>450</v>
      </c>
      <c r="I36" s="221" t="s">
        <v>413</v>
      </c>
    </row>
    <row r="37" spans="1:9" s="19" customFormat="1" ht="14.25" customHeight="1">
      <c r="A37" s="134" t="s">
        <v>226</v>
      </c>
      <c r="B37" s="39">
        <v>25</v>
      </c>
      <c r="C37" s="39">
        <v>229</v>
      </c>
      <c r="D37" s="39">
        <v>8957</v>
      </c>
      <c r="E37" s="39">
        <v>22</v>
      </c>
      <c r="F37" s="39">
        <v>191</v>
      </c>
      <c r="G37" s="218"/>
      <c r="H37" s="213" t="s">
        <v>451</v>
      </c>
      <c r="I37" s="221" t="s">
        <v>414</v>
      </c>
    </row>
    <row r="38" spans="1:9" s="19" customFormat="1" ht="14.25" customHeight="1">
      <c r="A38" s="134" t="s">
        <v>228</v>
      </c>
      <c r="B38" s="39">
        <v>13</v>
      </c>
      <c r="C38" s="39">
        <v>75</v>
      </c>
      <c r="D38" s="39">
        <v>3721</v>
      </c>
      <c r="E38" s="39">
        <v>22</v>
      </c>
      <c r="F38" s="39">
        <v>367</v>
      </c>
      <c r="G38" s="218"/>
      <c r="H38" s="213" t="s">
        <v>452</v>
      </c>
      <c r="I38" s="221" t="s">
        <v>415</v>
      </c>
    </row>
    <row r="39" spans="1:9" s="19" customFormat="1" ht="14.25" customHeight="1">
      <c r="A39" s="134" t="s">
        <v>230</v>
      </c>
      <c r="B39" s="39">
        <v>11</v>
      </c>
      <c r="C39" s="39">
        <v>101</v>
      </c>
      <c r="D39" s="39">
        <v>3467</v>
      </c>
      <c r="E39" s="39">
        <v>11</v>
      </c>
      <c r="F39" s="39">
        <v>107</v>
      </c>
      <c r="G39" s="218"/>
      <c r="H39" s="213" t="s">
        <v>453</v>
      </c>
      <c r="I39" s="221" t="s">
        <v>416</v>
      </c>
    </row>
    <row r="40" spans="1:9" s="19" customFormat="1" ht="14.25" customHeight="1">
      <c r="A40" s="134"/>
      <c r="B40" s="39"/>
      <c r="C40" s="39"/>
      <c r="D40" s="39"/>
      <c r="E40" s="39"/>
      <c r="F40" s="39"/>
      <c r="G40" s="218"/>
      <c r="H40" s="213"/>
      <c r="I40" s="221"/>
    </row>
    <row r="41" spans="1:9" s="19" customFormat="1" ht="14.25" customHeight="1">
      <c r="A41" s="134" t="s">
        <v>232</v>
      </c>
      <c r="B41" s="39">
        <f>SUM(B43:B45)</f>
        <v>79</v>
      </c>
      <c r="C41" s="39">
        <f>SUM(C43:C45)</f>
        <v>529</v>
      </c>
      <c r="D41" s="39">
        <v>30859</v>
      </c>
      <c r="E41" s="39">
        <v>79</v>
      </c>
      <c r="F41" s="39">
        <v>530</v>
      </c>
      <c r="G41" s="218" t="s">
        <v>454</v>
      </c>
      <c r="H41" s="215" t="s">
        <v>417</v>
      </c>
      <c r="I41" s="220"/>
    </row>
    <row r="42" spans="1:9" s="19" customFormat="1" ht="14.25" customHeight="1">
      <c r="A42" s="134"/>
      <c r="E42" s="39">
        <v>1</v>
      </c>
      <c r="F42" s="39">
        <v>6</v>
      </c>
      <c r="G42" s="218"/>
      <c r="H42" s="213" t="s">
        <v>455</v>
      </c>
      <c r="I42" s="221" t="s">
        <v>428</v>
      </c>
    </row>
    <row r="43" spans="1:9" s="19" customFormat="1" ht="14.25" customHeight="1">
      <c r="A43" s="134" t="s">
        <v>234</v>
      </c>
      <c r="B43" s="39">
        <v>17</v>
      </c>
      <c r="C43" s="39">
        <v>80</v>
      </c>
      <c r="D43" s="39">
        <v>1285</v>
      </c>
      <c r="E43" s="39">
        <v>18</v>
      </c>
      <c r="F43" s="39">
        <v>139</v>
      </c>
      <c r="G43" s="218"/>
      <c r="H43" s="213" t="s">
        <v>418</v>
      </c>
      <c r="I43" s="221" t="s">
        <v>419</v>
      </c>
    </row>
    <row r="44" spans="1:9" s="19" customFormat="1" ht="14.25" customHeight="1">
      <c r="A44" s="134" t="s">
        <v>236</v>
      </c>
      <c r="B44" s="39">
        <v>23</v>
      </c>
      <c r="C44" s="39">
        <v>183</v>
      </c>
      <c r="D44" s="39">
        <v>19128</v>
      </c>
      <c r="E44" s="19">
        <v>15</v>
      </c>
      <c r="F44" s="19">
        <v>120</v>
      </c>
      <c r="G44" s="218"/>
      <c r="H44" s="213" t="s">
        <v>420</v>
      </c>
      <c r="I44" s="221" t="s">
        <v>421</v>
      </c>
    </row>
    <row r="45" spans="1:9" s="19" customFormat="1" ht="14.25" customHeight="1">
      <c r="A45" s="134" t="s">
        <v>238</v>
      </c>
      <c r="B45" s="39">
        <v>39</v>
      </c>
      <c r="C45" s="39">
        <v>266</v>
      </c>
      <c r="D45" s="39">
        <v>10445</v>
      </c>
      <c r="E45" s="39">
        <v>5</v>
      </c>
      <c r="F45" s="39">
        <v>32</v>
      </c>
      <c r="G45" s="218"/>
      <c r="H45" s="213" t="s">
        <v>422</v>
      </c>
      <c r="I45" s="221" t="s">
        <v>423</v>
      </c>
    </row>
    <row r="46" spans="1:9" s="19" customFormat="1" ht="14.25" customHeight="1">
      <c r="A46" s="127"/>
      <c r="B46" s="39"/>
      <c r="C46" s="39"/>
      <c r="D46" s="39"/>
      <c r="E46" s="111">
        <v>40</v>
      </c>
      <c r="F46" s="111">
        <v>233</v>
      </c>
      <c r="G46" s="218"/>
      <c r="H46" s="214" t="s">
        <v>424</v>
      </c>
      <c r="I46" s="222" t="s">
        <v>425</v>
      </c>
    </row>
    <row r="47" spans="1:9" ht="12">
      <c r="A47" s="127"/>
      <c r="B47" s="39"/>
      <c r="C47" s="39"/>
      <c r="D47" s="39"/>
      <c r="G47" s="129"/>
      <c r="H47" s="25"/>
      <c r="I47" s="220"/>
    </row>
    <row r="48" spans="1:9" ht="12">
      <c r="A48" s="86" t="s">
        <v>241</v>
      </c>
      <c r="B48" s="191">
        <f>B50+B55+B63+B75+B81+B86</f>
        <v>1211</v>
      </c>
      <c r="C48" s="191">
        <f>C50+C55+C63+C75+C81+C86</f>
        <v>7654</v>
      </c>
      <c r="D48" s="191">
        <v>139096</v>
      </c>
      <c r="E48" s="132">
        <f>E50+E55+E63+E74+E80+E96</f>
        <v>1287</v>
      </c>
      <c r="F48" s="132">
        <f>F50+F55+F63+F74+F80+F96</f>
        <v>8811</v>
      </c>
      <c r="G48" s="129"/>
      <c r="H48" s="86" t="s">
        <v>241</v>
      </c>
      <c r="I48" s="220"/>
    </row>
    <row r="49" spans="1:9" ht="12">
      <c r="A49" s="86"/>
      <c r="B49" s="35"/>
      <c r="C49" s="35"/>
      <c r="D49" s="35"/>
      <c r="E49" s="58"/>
      <c r="F49" s="58"/>
      <c r="G49" s="129"/>
      <c r="H49" s="25"/>
      <c r="I49" s="220"/>
    </row>
    <row r="50" spans="1:9" ht="12">
      <c r="A50" s="127" t="s">
        <v>244</v>
      </c>
      <c r="B50" s="39">
        <f>SUM(B52:B53)</f>
        <v>7</v>
      </c>
      <c r="C50" s="39">
        <f>SUM(C52:C53)</f>
        <v>559</v>
      </c>
      <c r="D50" s="39">
        <f>SUM(D52:D53)</f>
        <v>12213</v>
      </c>
      <c r="E50" s="58">
        <v>6</v>
      </c>
      <c r="F50" s="58">
        <v>602</v>
      </c>
      <c r="G50" s="218" t="s">
        <v>456</v>
      </c>
      <c r="H50" s="215" t="s">
        <v>457</v>
      </c>
      <c r="I50" s="220"/>
    </row>
    <row r="51" spans="1:9" ht="12">
      <c r="A51" s="86"/>
      <c r="B51" s="35"/>
      <c r="C51" s="35"/>
      <c r="D51" s="35"/>
      <c r="E51" s="67" t="s">
        <v>553</v>
      </c>
      <c r="F51" s="67" t="s">
        <v>553</v>
      </c>
      <c r="G51" s="218"/>
      <c r="H51" s="213" t="s">
        <v>458</v>
      </c>
      <c r="I51" s="221" t="s">
        <v>459</v>
      </c>
    </row>
    <row r="52" spans="1:9" ht="12">
      <c r="A52" s="127" t="s">
        <v>246</v>
      </c>
      <c r="B52" s="39">
        <v>3</v>
      </c>
      <c r="C52" s="39">
        <v>533</v>
      </c>
      <c r="D52" s="39">
        <v>11818</v>
      </c>
      <c r="E52" s="58">
        <v>3</v>
      </c>
      <c r="F52" s="58">
        <v>574</v>
      </c>
      <c r="G52" s="218"/>
      <c r="H52" s="213" t="s">
        <v>460</v>
      </c>
      <c r="I52" s="221" t="s">
        <v>461</v>
      </c>
    </row>
    <row r="53" spans="1:9" ht="12">
      <c r="A53" s="127" t="s">
        <v>309</v>
      </c>
      <c r="B53" s="39">
        <v>4</v>
      </c>
      <c r="C53" s="39">
        <v>26</v>
      </c>
      <c r="D53" s="39">
        <v>395</v>
      </c>
      <c r="E53" s="58">
        <v>3</v>
      </c>
      <c r="F53" s="58">
        <v>28</v>
      </c>
      <c r="G53" s="218"/>
      <c r="H53" s="213" t="s">
        <v>462</v>
      </c>
      <c r="I53" s="221" t="s">
        <v>463</v>
      </c>
    </row>
    <row r="54" spans="1:9" ht="12">
      <c r="A54" s="127"/>
      <c r="B54" s="19"/>
      <c r="C54" s="19"/>
      <c r="D54" s="19"/>
      <c r="E54" s="58"/>
      <c r="F54" s="58"/>
      <c r="G54" s="218"/>
      <c r="H54" s="213"/>
      <c r="I54" s="221"/>
    </row>
    <row r="55" spans="1:9" ht="12">
      <c r="A55" s="127" t="s">
        <v>190</v>
      </c>
      <c r="B55" s="58">
        <f>SUM(B57:B61)</f>
        <v>157</v>
      </c>
      <c r="C55" s="58">
        <f>SUM(C57:C61)</f>
        <v>584</v>
      </c>
      <c r="D55" s="4">
        <f>SUM(D57:D61)</f>
        <v>7420</v>
      </c>
      <c r="E55" s="58">
        <v>172</v>
      </c>
      <c r="F55" s="58">
        <v>689</v>
      </c>
      <c r="G55" s="218" t="s">
        <v>464</v>
      </c>
      <c r="H55" s="215" t="s">
        <v>465</v>
      </c>
      <c r="I55" s="220"/>
    </row>
    <row r="56" spans="1:9" ht="12">
      <c r="A56" s="86"/>
      <c r="B56" s="35"/>
      <c r="C56" s="35"/>
      <c r="D56" s="35"/>
      <c r="E56" s="58">
        <v>2</v>
      </c>
      <c r="F56" s="58">
        <v>9</v>
      </c>
      <c r="G56" s="218"/>
      <c r="H56" s="213" t="s">
        <v>466</v>
      </c>
      <c r="I56" s="221" t="s">
        <v>459</v>
      </c>
    </row>
    <row r="57" spans="1:9" ht="12">
      <c r="A57" s="134" t="s">
        <v>191</v>
      </c>
      <c r="B57" s="58">
        <v>22</v>
      </c>
      <c r="C57" s="58">
        <v>109</v>
      </c>
      <c r="D57" s="3">
        <v>1184</v>
      </c>
      <c r="E57" s="58">
        <v>21</v>
      </c>
      <c r="F57" s="58">
        <v>93</v>
      </c>
      <c r="G57" s="218"/>
      <c r="H57" s="213" t="s">
        <v>467</v>
      </c>
      <c r="I57" s="221" t="s">
        <v>468</v>
      </c>
    </row>
    <row r="58" spans="1:9" ht="12">
      <c r="A58" s="134" t="s">
        <v>193</v>
      </c>
      <c r="B58" s="58">
        <v>22</v>
      </c>
      <c r="C58" s="58">
        <v>77</v>
      </c>
      <c r="D58" s="3">
        <v>1339</v>
      </c>
      <c r="E58" s="58">
        <v>19</v>
      </c>
      <c r="F58" s="58">
        <v>84</v>
      </c>
      <c r="G58" s="218"/>
      <c r="H58" s="213" t="s">
        <v>469</v>
      </c>
      <c r="I58" s="221" t="s">
        <v>470</v>
      </c>
    </row>
    <row r="59" spans="1:9" ht="12">
      <c r="A59" s="134" t="s">
        <v>194</v>
      </c>
      <c r="B59" s="58">
        <v>76</v>
      </c>
      <c r="C59" s="58">
        <v>264</v>
      </c>
      <c r="D59" s="3">
        <v>3175</v>
      </c>
      <c r="E59" s="58">
        <v>82</v>
      </c>
      <c r="F59" s="58">
        <v>345</v>
      </c>
      <c r="G59" s="218"/>
      <c r="H59" s="213" t="s">
        <v>471</v>
      </c>
      <c r="I59" s="221" t="s">
        <v>472</v>
      </c>
    </row>
    <row r="60" spans="1:9" ht="12">
      <c r="A60" s="134" t="s">
        <v>196</v>
      </c>
      <c r="B60" s="58">
        <v>12</v>
      </c>
      <c r="C60" s="58">
        <v>43</v>
      </c>
      <c r="D60" s="3">
        <v>703</v>
      </c>
      <c r="E60" s="58">
        <v>13</v>
      </c>
      <c r="F60" s="58">
        <v>55</v>
      </c>
      <c r="G60" s="218"/>
      <c r="H60" s="213" t="s">
        <v>473</v>
      </c>
      <c r="I60" s="221" t="s">
        <v>474</v>
      </c>
    </row>
    <row r="61" spans="1:9" ht="12">
      <c r="A61" s="134" t="s">
        <v>198</v>
      </c>
      <c r="B61" s="58">
        <v>25</v>
      </c>
      <c r="C61" s="58">
        <v>91</v>
      </c>
      <c r="D61" s="3">
        <v>1019</v>
      </c>
      <c r="E61" s="58">
        <v>35</v>
      </c>
      <c r="F61" s="58">
        <v>103</v>
      </c>
      <c r="G61" s="218"/>
      <c r="H61" s="213" t="s">
        <v>475</v>
      </c>
      <c r="I61" s="221" t="s">
        <v>476</v>
      </c>
    </row>
    <row r="62" spans="1:9" ht="12">
      <c r="A62" s="134"/>
      <c r="B62" s="58"/>
      <c r="C62" s="58"/>
      <c r="D62" s="3"/>
      <c r="E62" s="58"/>
      <c r="F62" s="58"/>
      <c r="G62" s="218"/>
      <c r="H62" s="213"/>
      <c r="I62" s="221"/>
    </row>
    <row r="63" spans="1:9" ht="12">
      <c r="A63" s="134" t="s">
        <v>200</v>
      </c>
      <c r="B63" s="58">
        <f>SUM(B65:B72)</f>
        <v>395</v>
      </c>
      <c r="C63" s="58">
        <f>SUM(C65:C72)</f>
        <v>2787</v>
      </c>
      <c r="D63" s="3">
        <v>37927</v>
      </c>
      <c r="E63" s="58">
        <v>364</v>
      </c>
      <c r="F63" s="58">
        <v>2835</v>
      </c>
      <c r="G63" s="218" t="s">
        <v>502</v>
      </c>
      <c r="H63" s="215" t="s">
        <v>477</v>
      </c>
      <c r="I63" s="220"/>
    </row>
    <row r="64" spans="1:9" ht="12">
      <c r="A64" s="224"/>
      <c r="B64" s="35"/>
      <c r="C64" s="35"/>
      <c r="D64" s="35"/>
      <c r="E64" s="67" t="s">
        <v>553</v>
      </c>
      <c r="F64" s="67" t="s">
        <v>553</v>
      </c>
      <c r="G64" s="218"/>
      <c r="H64" s="213" t="s">
        <v>503</v>
      </c>
      <c r="I64" s="221" t="s">
        <v>459</v>
      </c>
    </row>
    <row r="65" spans="1:9" ht="12">
      <c r="A65" s="134" t="s">
        <v>202</v>
      </c>
      <c r="B65" s="58">
        <v>42</v>
      </c>
      <c r="C65" s="58">
        <v>953</v>
      </c>
      <c r="D65" s="3">
        <v>19923</v>
      </c>
      <c r="E65" s="58">
        <v>56</v>
      </c>
      <c r="F65" s="58">
        <v>1123</v>
      </c>
      <c r="G65" s="218"/>
      <c r="H65" s="213" t="s">
        <v>504</v>
      </c>
      <c r="I65" s="221" t="s">
        <v>478</v>
      </c>
    </row>
    <row r="66" spans="1:9" ht="12">
      <c r="A66" s="134" t="s">
        <v>209</v>
      </c>
      <c r="B66" s="58">
        <v>19</v>
      </c>
      <c r="C66" s="58">
        <v>61</v>
      </c>
      <c r="D66" s="3">
        <v>580</v>
      </c>
      <c r="E66" s="58">
        <v>20</v>
      </c>
      <c r="F66" s="58">
        <v>87</v>
      </c>
      <c r="G66" s="218"/>
      <c r="H66" s="213" t="s">
        <v>505</v>
      </c>
      <c r="I66" s="221" t="s">
        <v>479</v>
      </c>
    </row>
    <row r="67" spans="1:9" ht="12">
      <c r="A67" s="134" t="s">
        <v>205</v>
      </c>
      <c r="B67" s="58">
        <v>23</v>
      </c>
      <c r="C67" s="58">
        <v>87</v>
      </c>
      <c r="D67" s="3">
        <v>1079</v>
      </c>
      <c r="E67" s="58">
        <v>24</v>
      </c>
      <c r="F67" s="58">
        <v>100</v>
      </c>
      <c r="G67" s="218"/>
      <c r="H67" s="213" t="s">
        <v>506</v>
      </c>
      <c r="I67" s="221" t="s">
        <v>480</v>
      </c>
    </row>
    <row r="68" spans="1:9" ht="12">
      <c r="A68" s="134" t="s">
        <v>207</v>
      </c>
      <c r="B68" s="58">
        <v>15</v>
      </c>
      <c r="C68" s="58">
        <v>40</v>
      </c>
      <c r="D68" s="3">
        <v>239</v>
      </c>
      <c r="E68" s="58">
        <v>16</v>
      </c>
      <c r="F68" s="58">
        <v>50</v>
      </c>
      <c r="G68" s="218"/>
      <c r="H68" s="213" t="s">
        <v>507</v>
      </c>
      <c r="I68" s="221" t="s">
        <v>481</v>
      </c>
    </row>
    <row r="69" spans="1:9" ht="12">
      <c r="A69" s="134" t="s">
        <v>204</v>
      </c>
      <c r="B69" s="58">
        <v>88</v>
      </c>
      <c r="C69" s="58">
        <v>219</v>
      </c>
      <c r="D69" s="3">
        <v>3296</v>
      </c>
      <c r="E69" s="58">
        <v>88</v>
      </c>
      <c r="F69" s="58">
        <v>243</v>
      </c>
      <c r="G69" s="218"/>
      <c r="H69" s="213" t="s">
        <v>508</v>
      </c>
      <c r="I69" s="221" t="s">
        <v>482</v>
      </c>
    </row>
    <row r="70" spans="1:9" ht="12">
      <c r="A70" s="134" t="s">
        <v>211</v>
      </c>
      <c r="B70" s="58">
        <v>60</v>
      </c>
      <c r="C70" s="58">
        <v>266</v>
      </c>
      <c r="D70" s="3">
        <v>1451</v>
      </c>
      <c r="E70" s="58">
        <v>60</v>
      </c>
      <c r="F70" s="58">
        <v>317</v>
      </c>
      <c r="G70" s="218"/>
      <c r="H70" s="213" t="s">
        <v>509</v>
      </c>
      <c r="I70" s="221" t="s">
        <v>483</v>
      </c>
    </row>
    <row r="71" spans="1:9" ht="12">
      <c r="A71" s="134" t="s">
        <v>212</v>
      </c>
      <c r="B71" s="58">
        <v>12</v>
      </c>
      <c r="C71" s="58">
        <v>32</v>
      </c>
      <c r="D71" s="3">
        <v>440</v>
      </c>
      <c r="E71" s="19"/>
      <c r="F71" s="19"/>
      <c r="G71" s="219"/>
      <c r="H71" s="63"/>
      <c r="I71" s="46"/>
    </row>
    <row r="72" spans="1:9" ht="12">
      <c r="A72" s="134" t="s">
        <v>214</v>
      </c>
      <c r="B72" s="58">
        <v>136</v>
      </c>
      <c r="C72" s="58">
        <v>1129</v>
      </c>
      <c r="D72" s="3">
        <v>10918</v>
      </c>
      <c r="E72" s="58">
        <v>100</v>
      </c>
      <c r="F72" s="58">
        <v>915</v>
      </c>
      <c r="G72" s="218"/>
      <c r="H72" s="214" t="s">
        <v>510</v>
      </c>
      <c r="I72" s="222" t="s">
        <v>484</v>
      </c>
    </row>
    <row r="73" spans="1:9" ht="12">
      <c r="A73" s="134"/>
      <c r="B73" s="58"/>
      <c r="C73" s="58"/>
      <c r="D73" s="3"/>
      <c r="E73" s="58"/>
      <c r="F73" s="58"/>
      <c r="G73" s="218"/>
      <c r="H73" s="214"/>
      <c r="I73" s="222"/>
    </row>
    <row r="74" spans="1:9" ht="12">
      <c r="A74" s="134"/>
      <c r="B74" s="58"/>
      <c r="C74" s="58"/>
      <c r="D74" s="3"/>
      <c r="E74" s="58">
        <v>195</v>
      </c>
      <c r="F74" s="58">
        <v>1389</v>
      </c>
      <c r="G74" s="218" t="s">
        <v>511</v>
      </c>
      <c r="H74" s="215" t="s">
        <v>485</v>
      </c>
      <c r="I74" s="220"/>
    </row>
    <row r="75" spans="1:9" ht="12">
      <c r="A75" s="134" t="s">
        <v>217</v>
      </c>
      <c r="B75" s="58">
        <f>SUM(B76:B77)</f>
        <v>105</v>
      </c>
      <c r="C75" s="58">
        <f>SUM(C76:C77)</f>
        <v>728</v>
      </c>
      <c r="D75" s="3">
        <f>SUM(D76:D77)</f>
        <v>18716</v>
      </c>
      <c r="E75" s="67" t="s">
        <v>553</v>
      </c>
      <c r="F75" s="67" t="s">
        <v>553</v>
      </c>
      <c r="G75" s="218"/>
      <c r="H75" s="213" t="s">
        <v>512</v>
      </c>
      <c r="I75" s="221" t="s">
        <v>459</v>
      </c>
    </row>
    <row r="76" spans="1:9" ht="12">
      <c r="A76" s="134" t="s">
        <v>219</v>
      </c>
      <c r="B76" s="58">
        <v>93</v>
      </c>
      <c r="C76" s="58">
        <v>708</v>
      </c>
      <c r="D76" s="3">
        <v>18656</v>
      </c>
      <c r="E76" s="58">
        <v>116</v>
      </c>
      <c r="F76" s="58">
        <v>972</v>
      </c>
      <c r="G76" s="218"/>
      <c r="H76" s="213" t="s">
        <v>513</v>
      </c>
      <c r="I76" s="221" t="s">
        <v>486</v>
      </c>
    </row>
    <row r="77" spans="1:9" ht="12">
      <c r="A77" s="134" t="s">
        <v>221</v>
      </c>
      <c r="B77" s="58">
        <v>12</v>
      </c>
      <c r="C77" s="58">
        <v>20</v>
      </c>
      <c r="D77" s="3">
        <v>60</v>
      </c>
      <c r="E77" s="58">
        <v>12</v>
      </c>
      <c r="F77" s="58">
        <v>26</v>
      </c>
      <c r="G77" s="218"/>
      <c r="H77" s="213" t="s">
        <v>514</v>
      </c>
      <c r="I77" s="221" t="s">
        <v>487</v>
      </c>
    </row>
    <row r="78" spans="1:9" ht="12">
      <c r="A78" s="134"/>
      <c r="B78" s="58"/>
      <c r="C78" s="58"/>
      <c r="D78" s="3"/>
      <c r="E78" s="58">
        <v>67</v>
      </c>
      <c r="F78" s="58">
        <v>391</v>
      </c>
      <c r="G78" s="218"/>
      <c r="H78" s="213" t="s">
        <v>515</v>
      </c>
      <c r="I78" s="221" t="s">
        <v>516</v>
      </c>
    </row>
    <row r="79" spans="1:9" ht="12">
      <c r="A79" s="134"/>
      <c r="B79" s="58"/>
      <c r="C79" s="58"/>
      <c r="D79" s="3"/>
      <c r="E79" s="58"/>
      <c r="F79" s="58"/>
      <c r="G79" s="218"/>
      <c r="H79" s="213"/>
      <c r="I79" s="221"/>
    </row>
    <row r="80" spans="1:9" ht="12">
      <c r="A80" s="134"/>
      <c r="B80" s="58"/>
      <c r="C80" s="58"/>
      <c r="D80" s="3"/>
      <c r="E80" s="58">
        <v>532</v>
      </c>
      <c r="F80" s="58">
        <v>3213</v>
      </c>
      <c r="G80" s="218" t="s">
        <v>517</v>
      </c>
      <c r="H80" s="215" t="s">
        <v>488</v>
      </c>
      <c r="I80" s="220"/>
    </row>
    <row r="81" spans="1:9" ht="12">
      <c r="A81" s="134" t="s">
        <v>223</v>
      </c>
      <c r="B81" s="58">
        <f>SUM(B82:B84)</f>
        <v>118</v>
      </c>
      <c r="C81" s="58">
        <f>SUM(C82:C84)</f>
        <v>507</v>
      </c>
      <c r="D81" s="3">
        <v>10389</v>
      </c>
      <c r="E81" s="58">
        <v>4</v>
      </c>
      <c r="F81" s="58">
        <v>45</v>
      </c>
      <c r="G81" s="218"/>
      <c r="H81" s="213" t="s">
        <v>518</v>
      </c>
      <c r="I81" s="221" t="s">
        <v>459</v>
      </c>
    </row>
    <row r="82" spans="1:9" ht="12">
      <c r="A82" s="134" t="s">
        <v>225</v>
      </c>
      <c r="B82" s="58">
        <v>37</v>
      </c>
      <c r="C82" s="58">
        <v>157</v>
      </c>
      <c r="D82" s="3">
        <v>1966</v>
      </c>
      <c r="E82" s="58">
        <v>42</v>
      </c>
      <c r="F82" s="58">
        <v>206</v>
      </c>
      <c r="G82" s="218"/>
      <c r="H82" s="213" t="s">
        <v>519</v>
      </c>
      <c r="I82" s="221" t="s">
        <v>489</v>
      </c>
    </row>
    <row r="83" spans="1:9" ht="12">
      <c r="A83" s="134" t="s">
        <v>227</v>
      </c>
      <c r="B83" s="67">
        <v>59</v>
      </c>
      <c r="C83" s="67">
        <v>267</v>
      </c>
      <c r="D83" s="4">
        <v>6844</v>
      </c>
      <c r="E83" s="19"/>
      <c r="F83" s="19"/>
      <c r="G83" s="218"/>
      <c r="H83" s="63"/>
      <c r="I83" s="46"/>
    </row>
    <row r="84" spans="1:9" ht="12">
      <c r="A84" s="134" t="s">
        <v>229</v>
      </c>
      <c r="B84" s="58">
        <v>22</v>
      </c>
      <c r="C84" s="58">
        <v>83</v>
      </c>
      <c r="D84" s="3">
        <v>1580</v>
      </c>
      <c r="E84" s="58">
        <v>41</v>
      </c>
      <c r="F84" s="58">
        <v>213</v>
      </c>
      <c r="G84" s="218"/>
      <c r="H84" s="213" t="s">
        <v>520</v>
      </c>
      <c r="I84" s="221" t="s">
        <v>490</v>
      </c>
    </row>
    <row r="85" spans="1:9" ht="12">
      <c r="A85" s="134"/>
      <c r="B85" s="58"/>
      <c r="C85" s="58"/>
      <c r="D85" s="3"/>
      <c r="E85" s="19"/>
      <c r="F85" s="19"/>
      <c r="G85" s="218"/>
      <c r="H85" s="213"/>
      <c r="I85" s="221"/>
    </row>
    <row r="86" spans="1:9" ht="12">
      <c r="A86" s="134" t="s">
        <v>231</v>
      </c>
      <c r="B86" s="58">
        <f>SUM(B87:B94)</f>
        <v>429</v>
      </c>
      <c r="C86" s="58">
        <f>SUM(C87:C94)</f>
        <v>2489</v>
      </c>
      <c r="D86" s="3">
        <v>52430</v>
      </c>
      <c r="E86" s="19"/>
      <c r="F86" s="19"/>
      <c r="G86" s="218"/>
      <c r="H86" s="213"/>
      <c r="I86" s="221"/>
    </row>
    <row r="87" spans="1:9" ht="12">
      <c r="A87" s="134" t="s">
        <v>233</v>
      </c>
      <c r="B87" s="58">
        <v>103</v>
      </c>
      <c r="C87" s="58">
        <v>497</v>
      </c>
      <c r="D87" s="3">
        <v>10515</v>
      </c>
      <c r="E87" s="58">
        <v>115</v>
      </c>
      <c r="F87" s="58">
        <v>684</v>
      </c>
      <c r="G87" s="218"/>
      <c r="H87" s="213" t="s">
        <v>521</v>
      </c>
      <c r="I87" s="221" t="s">
        <v>491</v>
      </c>
    </row>
    <row r="88" spans="1:9" ht="12">
      <c r="A88" s="134" t="s">
        <v>235</v>
      </c>
      <c r="B88" s="58">
        <v>29</v>
      </c>
      <c r="C88" s="58">
        <v>155</v>
      </c>
      <c r="D88" s="3">
        <v>9932</v>
      </c>
      <c r="E88" s="58">
        <v>42</v>
      </c>
      <c r="F88" s="58">
        <v>183</v>
      </c>
      <c r="G88" s="218"/>
      <c r="H88" s="213" t="s">
        <v>522</v>
      </c>
      <c r="I88" s="221" t="s">
        <v>492</v>
      </c>
    </row>
    <row r="89" spans="1:9" ht="12">
      <c r="A89" s="134" t="s">
        <v>237</v>
      </c>
      <c r="B89" s="58">
        <v>58</v>
      </c>
      <c r="C89" s="58">
        <v>342</v>
      </c>
      <c r="D89" s="3">
        <v>11309</v>
      </c>
      <c r="E89" s="58">
        <v>61</v>
      </c>
      <c r="F89" s="58">
        <v>427</v>
      </c>
      <c r="G89" s="218"/>
      <c r="H89" s="213" t="s">
        <v>523</v>
      </c>
      <c r="I89" s="221" t="s">
        <v>493</v>
      </c>
    </row>
    <row r="90" spans="1:9" ht="12">
      <c r="A90" s="134" t="s">
        <v>239</v>
      </c>
      <c r="B90" s="58">
        <v>41</v>
      </c>
      <c r="C90" s="58">
        <v>370</v>
      </c>
      <c r="D90" s="3">
        <v>2754</v>
      </c>
      <c r="E90" s="58">
        <v>53</v>
      </c>
      <c r="F90" s="58">
        <v>482</v>
      </c>
      <c r="G90" s="218"/>
      <c r="H90" s="213" t="s">
        <v>524</v>
      </c>
      <c r="I90" s="221" t="s">
        <v>494</v>
      </c>
    </row>
    <row r="91" spans="1:9" ht="12">
      <c r="A91" s="134" t="s">
        <v>240</v>
      </c>
      <c r="B91" s="58">
        <v>29</v>
      </c>
      <c r="C91" s="58">
        <v>139</v>
      </c>
      <c r="D91" s="4">
        <v>2359</v>
      </c>
      <c r="E91" s="58">
        <v>29</v>
      </c>
      <c r="F91" s="58">
        <v>117</v>
      </c>
      <c r="G91" s="218"/>
      <c r="H91" s="214" t="s">
        <v>525</v>
      </c>
      <c r="I91" s="222" t="s">
        <v>495</v>
      </c>
    </row>
    <row r="92" spans="1:9" ht="12">
      <c r="A92" s="134" t="s">
        <v>242</v>
      </c>
      <c r="B92" s="58">
        <v>3</v>
      </c>
      <c r="C92" s="58">
        <v>5</v>
      </c>
      <c r="D92" s="4">
        <v>55</v>
      </c>
      <c r="E92" s="58">
        <v>26</v>
      </c>
      <c r="F92" s="58">
        <v>114</v>
      </c>
      <c r="G92" s="218"/>
      <c r="H92" s="213" t="s">
        <v>526</v>
      </c>
      <c r="I92" s="221" t="s">
        <v>496</v>
      </c>
    </row>
    <row r="93" spans="1:9" ht="12">
      <c r="A93" s="134" t="s">
        <v>243</v>
      </c>
      <c r="B93" s="58">
        <v>18</v>
      </c>
      <c r="C93" s="58">
        <v>82</v>
      </c>
      <c r="D93" s="3">
        <v>937</v>
      </c>
      <c r="E93" s="58"/>
      <c r="F93" s="58"/>
      <c r="G93" s="218"/>
      <c r="H93" s="213"/>
      <c r="I93" s="221"/>
    </row>
    <row r="94" spans="1:9" ht="12">
      <c r="A94" s="134" t="s">
        <v>245</v>
      </c>
      <c r="B94" s="58">
        <v>148</v>
      </c>
      <c r="C94" s="58">
        <v>899</v>
      </c>
      <c r="D94" s="3">
        <v>14570</v>
      </c>
      <c r="E94" s="58">
        <v>119</v>
      </c>
      <c r="F94" s="58">
        <v>742</v>
      </c>
      <c r="G94" s="218"/>
      <c r="H94" s="214" t="s">
        <v>527</v>
      </c>
      <c r="I94" s="222" t="s">
        <v>497</v>
      </c>
    </row>
    <row r="95" spans="1:9" ht="12">
      <c r="A95" s="127"/>
      <c r="B95" s="19"/>
      <c r="C95" s="58"/>
      <c r="D95" s="3"/>
      <c r="E95" s="58"/>
      <c r="F95" s="58"/>
      <c r="G95" s="218"/>
      <c r="H95" s="214"/>
      <c r="I95" s="222"/>
    </row>
    <row r="96" spans="1:9" ht="12">
      <c r="A96" s="86"/>
      <c r="E96" s="58">
        <v>18</v>
      </c>
      <c r="F96" s="58">
        <v>83</v>
      </c>
      <c r="G96" s="218" t="s">
        <v>528</v>
      </c>
      <c r="H96" s="215" t="s">
        <v>498</v>
      </c>
      <c r="I96" s="220"/>
    </row>
    <row r="97" spans="1:9" ht="12">
      <c r="A97" s="86"/>
      <c r="E97" s="67" t="s">
        <v>553</v>
      </c>
      <c r="F97" s="67" t="s">
        <v>553</v>
      </c>
      <c r="G97" s="218"/>
      <c r="H97" s="213" t="s">
        <v>529</v>
      </c>
      <c r="I97" s="221" t="s">
        <v>530</v>
      </c>
    </row>
    <row r="98" spans="1:9" ht="12">
      <c r="A98" s="86"/>
      <c r="E98" s="58">
        <v>13</v>
      </c>
      <c r="F98" s="58">
        <v>66</v>
      </c>
      <c r="G98" s="218"/>
      <c r="H98" s="213" t="s">
        <v>531</v>
      </c>
      <c r="I98" s="221" t="s">
        <v>499</v>
      </c>
    </row>
    <row r="99" spans="1:9" ht="12">
      <c r="A99" s="86"/>
      <c r="E99" s="58">
        <v>4</v>
      </c>
      <c r="F99" s="58">
        <v>13</v>
      </c>
      <c r="G99" s="218"/>
      <c r="H99" s="213" t="s">
        <v>532</v>
      </c>
      <c r="I99" s="221" t="s">
        <v>500</v>
      </c>
    </row>
    <row r="100" spans="1:9" ht="12">
      <c r="A100" s="86"/>
      <c r="E100" s="58">
        <v>1</v>
      </c>
      <c r="F100" s="58">
        <v>4</v>
      </c>
      <c r="G100" s="218"/>
      <c r="H100" s="213" t="s">
        <v>533</v>
      </c>
      <c r="I100" s="221" t="s">
        <v>501</v>
      </c>
    </row>
    <row r="101" spans="1:9" ht="12">
      <c r="A101" s="217"/>
      <c r="B101" s="190"/>
      <c r="C101" s="190"/>
      <c r="D101" s="190"/>
      <c r="E101" s="40"/>
      <c r="F101" s="40"/>
      <c r="G101" s="131"/>
      <c r="H101" s="28"/>
      <c r="I101" s="223"/>
    </row>
    <row r="102" spans="1:9" ht="12">
      <c r="A102" s="19" t="s">
        <v>536</v>
      </c>
      <c r="G102" s="240" t="s">
        <v>171</v>
      </c>
      <c r="H102" s="240"/>
      <c r="I102" s="240"/>
    </row>
    <row r="103" spans="7:9" ht="12">
      <c r="G103" s="132"/>
      <c r="H103" s="132"/>
      <c r="I103" s="67" t="s">
        <v>390</v>
      </c>
    </row>
  </sheetData>
  <mergeCells count="5">
    <mergeCell ref="G3:I4"/>
    <mergeCell ref="G102:I102"/>
    <mergeCell ref="A3:A4"/>
    <mergeCell ref="B3:D3"/>
    <mergeCell ref="E3:F3"/>
  </mergeCells>
  <printOptions/>
  <pageMargins left="0.75" right="0.2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L59"/>
  <sheetViews>
    <sheetView tabSelected="1" workbookViewId="0" topLeftCell="A1">
      <selection activeCell="H7" sqref="H7"/>
    </sheetView>
  </sheetViews>
  <sheetFormatPr defaultColWidth="9.00390625" defaultRowHeight="13.5"/>
  <cols>
    <col min="1" max="1" width="6.625" style="160" customWidth="1"/>
    <col min="2" max="2" width="27.125" style="160" customWidth="1"/>
    <col min="3" max="4" width="8.00390625" style="160" bestFit="1" customWidth="1"/>
    <col min="5" max="5" width="13.125" style="160" bestFit="1" customWidth="1"/>
    <col min="6" max="7" width="8.00390625" style="160" bestFit="1" customWidth="1"/>
    <col min="8" max="8" width="13.125" style="160" bestFit="1" customWidth="1"/>
    <col min="9" max="9" width="8.00390625" style="3" customWidth="1"/>
    <col min="10" max="10" width="9.00390625" style="160" customWidth="1"/>
    <col min="11" max="11" width="13.125" style="160" bestFit="1" customWidth="1"/>
    <col min="12" max="12" width="11.00390625" style="160" bestFit="1" customWidth="1"/>
    <col min="13" max="16384" width="9.00390625" style="160" customWidth="1"/>
  </cols>
  <sheetData>
    <row r="1" spans="1:8" ht="14.25" customHeight="1">
      <c r="A1" s="259" t="s">
        <v>247</v>
      </c>
      <c r="B1" s="259"/>
      <c r="C1" s="259"/>
      <c r="D1" s="259"/>
      <c r="E1" s="259"/>
      <c r="F1" s="259"/>
      <c r="G1" s="259"/>
      <c r="H1" s="259"/>
    </row>
    <row r="2" spans="1:8" ht="13.5" customHeight="1">
      <c r="A2" s="19"/>
      <c r="B2" s="19"/>
      <c r="C2" s="19"/>
      <c r="D2" s="19"/>
      <c r="E2" s="19"/>
      <c r="H2" s="4" t="s">
        <v>248</v>
      </c>
    </row>
    <row r="3" spans="1:9" ht="13.5" customHeight="1">
      <c r="A3" s="245" t="s">
        <v>187</v>
      </c>
      <c r="B3" s="269"/>
      <c r="C3" s="246" t="s">
        <v>556</v>
      </c>
      <c r="D3" s="246"/>
      <c r="E3" s="247"/>
      <c r="F3" s="246" t="s">
        <v>337</v>
      </c>
      <c r="G3" s="246"/>
      <c r="H3" s="247"/>
      <c r="I3" s="160"/>
    </row>
    <row r="4" spans="1:8" s="161" customFormat="1" ht="13.5" customHeight="1">
      <c r="A4" s="245"/>
      <c r="B4" s="269"/>
      <c r="C4" s="64" t="s">
        <v>249</v>
      </c>
      <c r="D4" s="64" t="s">
        <v>250</v>
      </c>
      <c r="E4" s="65" t="s">
        <v>251</v>
      </c>
      <c r="F4" s="64" t="s">
        <v>249</v>
      </c>
      <c r="G4" s="64" t="s">
        <v>250</v>
      </c>
      <c r="H4" s="65" t="s">
        <v>251</v>
      </c>
    </row>
    <row r="5" spans="1:8" s="161" customFormat="1" ht="13.5" customHeight="1">
      <c r="A5" s="133"/>
      <c r="B5" s="52"/>
      <c r="C5" s="113"/>
      <c r="D5" s="113"/>
      <c r="E5" s="113"/>
      <c r="F5" s="113"/>
      <c r="G5" s="113"/>
      <c r="H5" s="113"/>
    </row>
    <row r="6" spans="1:9" ht="13.5" customHeight="1">
      <c r="A6" s="285" t="s">
        <v>252</v>
      </c>
      <c r="B6" s="286"/>
      <c r="C6" s="191">
        <v>251</v>
      </c>
      <c r="D6" s="191">
        <v>7195</v>
      </c>
      <c r="E6" s="191">
        <v>19729693</v>
      </c>
      <c r="F6" s="191">
        <v>247</v>
      </c>
      <c r="G6" s="191">
        <v>7175</v>
      </c>
      <c r="H6" s="191">
        <v>21663396</v>
      </c>
      <c r="I6" s="160"/>
    </row>
    <row r="7" spans="1:11" ht="13.5" customHeight="1">
      <c r="A7" s="133" t="s">
        <v>338</v>
      </c>
      <c r="B7" s="127" t="s">
        <v>253</v>
      </c>
      <c r="C7" s="39">
        <v>32</v>
      </c>
      <c r="D7" s="128">
        <v>822</v>
      </c>
      <c r="E7" s="128">
        <v>3319821</v>
      </c>
      <c r="F7" s="39">
        <v>34</v>
      </c>
      <c r="G7" s="128">
        <v>856</v>
      </c>
      <c r="H7" s="3">
        <f>3077864+37595</f>
        <v>3115459</v>
      </c>
      <c r="I7" s="39"/>
      <c r="J7" s="128"/>
      <c r="K7" s="128"/>
    </row>
    <row r="8" spans="1:11" ht="13.5" customHeight="1">
      <c r="A8" s="133">
        <v>11</v>
      </c>
      <c r="B8" s="127" t="s">
        <v>254</v>
      </c>
      <c r="C8" s="39">
        <v>5</v>
      </c>
      <c r="D8" s="128">
        <v>134</v>
      </c>
      <c r="E8" s="128">
        <v>301494</v>
      </c>
      <c r="F8" s="284">
        <v>27</v>
      </c>
      <c r="G8" s="284">
        <v>488</v>
      </c>
      <c r="H8" s="284">
        <f>264324+173206</f>
        <v>437530</v>
      </c>
      <c r="I8" s="39"/>
      <c r="J8" s="128"/>
      <c r="K8" s="128"/>
    </row>
    <row r="9" spans="1:9" ht="13.5" customHeight="1">
      <c r="A9" s="133">
        <v>12</v>
      </c>
      <c r="B9" s="134" t="s">
        <v>255</v>
      </c>
      <c r="C9" s="39">
        <v>25</v>
      </c>
      <c r="D9" s="39">
        <v>404</v>
      </c>
      <c r="E9" s="39">
        <v>152056</v>
      </c>
      <c r="F9" s="284"/>
      <c r="G9" s="284"/>
      <c r="H9" s="284"/>
      <c r="I9" s="160"/>
    </row>
    <row r="10" spans="1:9" ht="13.5" customHeight="1">
      <c r="A10" s="133">
        <v>13</v>
      </c>
      <c r="B10" s="127" t="s">
        <v>256</v>
      </c>
      <c r="C10" s="39">
        <v>22</v>
      </c>
      <c r="D10" s="128">
        <v>380</v>
      </c>
      <c r="E10" s="128">
        <v>817177</v>
      </c>
      <c r="F10" s="39">
        <v>20</v>
      </c>
      <c r="G10" s="128">
        <v>343</v>
      </c>
      <c r="H10" s="128">
        <v>1020058</v>
      </c>
      <c r="I10" s="160"/>
    </row>
    <row r="11" spans="1:9" ht="13.5" customHeight="1">
      <c r="A11" s="133">
        <v>14</v>
      </c>
      <c r="B11" s="127" t="s">
        <v>257</v>
      </c>
      <c r="C11" s="39">
        <v>11</v>
      </c>
      <c r="D11" s="128">
        <v>138</v>
      </c>
      <c r="E11" s="128">
        <v>151559</v>
      </c>
      <c r="F11" s="39">
        <v>12</v>
      </c>
      <c r="G11" s="128">
        <v>157</v>
      </c>
      <c r="H11" s="128">
        <v>175419</v>
      </c>
      <c r="I11" s="160"/>
    </row>
    <row r="12" spans="1:9" ht="13.5" customHeight="1">
      <c r="A12" s="133">
        <v>15</v>
      </c>
      <c r="B12" s="127" t="s">
        <v>258</v>
      </c>
      <c r="C12" s="39">
        <v>11</v>
      </c>
      <c r="D12" s="128">
        <v>302</v>
      </c>
      <c r="E12" s="128">
        <v>1135573</v>
      </c>
      <c r="F12" s="39">
        <v>11</v>
      </c>
      <c r="G12" s="128">
        <v>317</v>
      </c>
      <c r="H12" s="128">
        <v>1247432</v>
      </c>
      <c r="I12" s="160"/>
    </row>
    <row r="13" spans="1:9" ht="13.5" customHeight="1">
      <c r="A13" s="133">
        <v>16</v>
      </c>
      <c r="B13" s="127" t="s">
        <v>259</v>
      </c>
      <c r="C13" s="39">
        <v>11</v>
      </c>
      <c r="D13" s="128">
        <v>169</v>
      </c>
      <c r="E13" s="128">
        <v>126426</v>
      </c>
      <c r="F13" s="39">
        <v>9</v>
      </c>
      <c r="G13" s="128">
        <v>153</v>
      </c>
      <c r="H13" s="128">
        <v>111879</v>
      </c>
      <c r="I13" s="160"/>
    </row>
    <row r="14" spans="1:9" ht="13.5" customHeight="1">
      <c r="A14" s="133">
        <v>17</v>
      </c>
      <c r="B14" s="127" t="s">
        <v>260</v>
      </c>
      <c r="C14" s="39">
        <v>4</v>
      </c>
      <c r="D14" s="128">
        <v>91</v>
      </c>
      <c r="E14" s="128">
        <v>529722</v>
      </c>
      <c r="F14" s="39">
        <v>3</v>
      </c>
      <c r="G14" s="128">
        <v>60</v>
      </c>
      <c r="H14" s="128">
        <v>41930</v>
      </c>
      <c r="I14" s="160"/>
    </row>
    <row r="15" spans="1:9" ht="13.5" customHeight="1">
      <c r="A15" s="133">
        <v>18</v>
      </c>
      <c r="B15" s="127" t="s">
        <v>261</v>
      </c>
      <c r="C15" s="128">
        <v>1</v>
      </c>
      <c r="D15" s="67">
        <v>7</v>
      </c>
      <c r="E15" s="67" t="s">
        <v>369</v>
      </c>
      <c r="F15" s="128">
        <v>1</v>
      </c>
      <c r="G15" s="67">
        <v>7</v>
      </c>
      <c r="H15" s="67" t="s">
        <v>367</v>
      </c>
      <c r="I15" s="160"/>
    </row>
    <row r="16" spans="1:9" ht="13.5" customHeight="1">
      <c r="A16" s="133">
        <v>19</v>
      </c>
      <c r="B16" s="127" t="s">
        <v>262</v>
      </c>
      <c r="C16" s="128">
        <v>9</v>
      </c>
      <c r="D16" s="128">
        <v>173</v>
      </c>
      <c r="E16" s="128">
        <v>208327</v>
      </c>
      <c r="F16" s="128">
        <v>11</v>
      </c>
      <c r="G16" s="128">
        <v>184</v>
      </c>
      <c r="H16" s="128">
        <v>231821</v>
      </c>
      <c r="I16" s="160"/>
    </row>
    <row r="17" spans="1:9" ht="13.5" customHeight="1">
      <c r="A17" s="133">
        <v>20</v>
      </c>
      <c r="B17" s="127" t="s">
        <v>263</v>
      </c>
      <c r="C17" s="128">
        <v>1</v>
      </c>
      <c r="D17" s="67">
        <v>11</v>
      </c>
      <c r="E17" s="67" t="s">
        <v>369</v>
      </c>
      <c r="F17" s="128">
        <v>1</v>
      </c>
      <c r="G17" s="67">
        <v>36</v>
      </c>
      <c r="H17" s="67" t="s">
        <v>367</v>
      </c>
      <c r="I17" s="160"/>
    </row>
    <row r="18" spans="1:9" ht="13.5" customHeight="1">
      <c r="A18" s="133">
        <v>21</v>
      </c>
      <c r="B18" s="134" t="s">
        <v>264</v>
      </c>
      <c r="C18" s="128">
        <v>1</v>
      </c>
      <c r="D18" s="128">
        <v>10</v>
      </c>
      <c r="E18" s="128" t="s">
        <v>369</v>
      </c>
      <c r="F18" s="128">
        <v>1</v>
      </c>
      <c r="G18" s="128">
        <v>10</v>
      </c>
      <c r="H18" s="67" t="s">
        <v>367</v>
      </c>
      <c r="I18" s="160"/>
    </row>
    <row r="19" spans="1:9" ht="13.5" customHeight="1">
      <c r="A19" s="133">
        <v>22</v>
      </c>
      <c r="B19" s="127" t="s">
        <v>265</v>
      </c>
      <c r="C19" s="39">
        <v>12</v>
      </c>
      <c r="D19" s="128">
        <v>148</v>
      </c>
      <c r="E19" s="128">
        <v>310604</v>
      </c>
      <c r="F19" s="39">
        <v>12</v>
      </c>
      <c r="G19" s="128">
        <v>138</v>
      </c>
      <c r="H19" s="128">
        <v>270317</v>
      </c>
      <c r="I19" s="160"/>
    </row>
    <row r="20" spans="1:9" ht="13.5" customHeight="1">
      <c r="A20" s="133">
        <v>23</v>
      </c>
      <c r="B20" s="127" t="s">
        <v>266</v>
      </c>
      <c r="C20" s="39">
        <v>3</v>
      </c>
      <c r="D20" s="39">
        <v>65</v>
      </c>
      <c r="E20" s="39">
        <v>117527</v>
      </c>
      <c r="F20" s="39">
        <v>4</v>
      </c>
      <c r="G20" s="39">
        <v>84</v>
      </c>
      <c r="H20" s="39">
        <v>150252</v>
      </c>
      <c r="I20" s="160"/>
    </row>
    <row r="21" spans="1:9" ht="13.5" customHeight="1">
      <c r="A21" s="133">
        <v>24</v>
      </c>
      <c r="B21" s="127" t="s">
        <v>267</v>
      </c>
      <c r="C21" s="39">
        <v>3</v>
      </c>
      <c r="D21" s="128">
        <v>70</v>
      </c>
      <c r="E21" s="128">
        <v>118701</v>
      </c>
      <c r="F21" s="39">
        <v>5</v>
      </c>
      <c r="G21" s="128">
        <v>109</v>
      </c>
      <c r="H21" s="128">
        <v>161685</v>
      </c>
      <c r="I21" s="160"/>
    </row>
    <row r="22" spans="1:9" ht="13.5" customHeight="1">
      <c r="A22" s="133">
        <v>25</v>
      </c>
      <c r="B22" s="127" t="s">
        <v>268</v>
      </c>
      <c r="C22" s="39">
        <v>30</v>
      </c>
      <c r="D22" s="128">
        <v>538</v>
      </c>
      <c r="E22" s="128">
        <v>1394861</v>
      </c>
      <c r="F22" s="39">
        <v>32</v>
      </c>
      <c r="G22" s="128">
        <v>555</v>
      </c>
      <c r="H22" s="128">
        <v>1578668</v>
      </c>
      <c r="I22" s="160"/>
    </row>
    <row r="23" spans="1:9" ht="13.5" customHeight="1">
      <c r="A23" s="133">
        <v>26</v>
      </c>
      <c r="B23" s="127" t="s">
        <v>269</v>
      </c>
      <c r="C23" s="39">
        <v>30</v>
      </c>
      <c r="D23" s="128">
        <v>1193</v>
      </c>
      <c r="E23" s="128">
        <v>2598576</v>
      </c>
      <c r="F23" s="39">
        <v>26</v>
      </c>
      <c r="G23" s="128">
        <v>1256</v>
      </c>
      <c r="H23" s="128">
        <v>3212268</v>
      </c>
      <c r="I23" s="160"/>
    </row>
    <row r="24" spans="1:9" ht="13.5" customHeight="1">
      <c r="A24" s="133">
        <v>27</v>
      </c>
      <c r="B24" s="127" t="s">
        <v>270</v>
      </c>
      <c r="C24" s="39">
        <v>10</v>
      </c>
      <c r="D24" s="128">
        <v>1177</v>
      </c>
      <c r="E24" s="128">
        <v>4025142</v>
      </c>
      <c r="F24" s="39">
        <v>12</v>
      </c>
      <c r="G24" s="128">
        <v>1132</v>
      </c>
      <c r="H24" s="128">
        <v>4733376</v>
      </c>
      <c r="I24" s="160"/>
    </row>
    <row r="25" spans="1:9" ht="13.5" customHeight="1">
      <c r="A25" s="133">
        <v>28</v>
      </c>
      <c r="B25" s="134" t="s">
        <v>271</v>
      </c>
      <c r="C25" s="39">
        <v>1</v>
      </c>
      <c r="D25" s="128">
        <v>16</v>
      </c>
      <c r="E25" s="128" t="s">
        <v>369</v>
      </c>
      <c r="F25" s="39">
        <v>1</v>
      </c>
      <c r="G25" s="128">
        <v>13</v>
      </c>
      <c r="H25" s="67" t="s">
        <v>367</v>
      </c>
      <c r="I25" s="160"/>
    </row>
    <row r="26" spans="1:9" ht="13.5" customHeight="1">
      <c r="A26" s="133">
        <v>29</v>
      </c>
      <c r="B26" s="134" t="s">
        <v>272</v>
      </c>
      <c r="C26" s="39">
        <v>13</v>
      </c>
      <c r="D26" s="128">
        <v>1103</v>
      </c>
      <c r="E26" s="128">
        <v>3906059</v>
      </c>
      <c r="F26" s="39">
        <v>13</v>
      </c>
      <c r="G26" s="128">
        <v>1084</v>
      </c>
      <c r="H26" s="128">
        <v>4117665</v>
      </c>
      <c r="I26" s="160"/>
    </row>
    <row r="27" spans="1:9" ht="13.5" customHeight="1">
      <c r="A27" s="133">
        <v>30</v>
      </c>
      <c r="B27" s="127" t="s">
        <v>273</v>
      </c>
      <c r="C27" s="39">
        <v>1</v>
      </c>
      <c r="D27" s="128">
        <v>94</v>
      </c>
      <c r="E27" s="128" t="s">
        <v>369</v>
      </c>
      <c r="F27" s="39">
        <v>1</v>
      </c>
      <c r="G27" s="39">
        <v>76</v>
      </c>
      <c r="H27" s="67" t="s">
        <v>367</v>
      </c>
      <c r="I27" s="160"/>
    </row>
    <row r="28" spans="1:9" ht="13.5" customHeight="1">
      <c r="A28" s="133">
        <v>31</v>
      </c>
      <c r="B28" s="127" t="s">
        <v>274</v>
      </c>
      <c r="C28" s="144" t="s">
        <v>370</v>
      </c>
      <c r="D28" s="144" t="s">
        <v>370</v>
      </c>
      <c r="E28" s="67" t="s">
        <v>186</v>
      </c>
      <c r="F28" s="144" t="s">
        <v>370</v>
      </c>
      <c r="G28" s="144" t="s">
        <v>370</v>
      </c>
      <c r="H28" s="67" t="s">
        <v>186</v>
      </c>
      <c r="I28" s="160"/>
    </row>
    <row r="29" spans="1:9" ht="13.5" customHeight="1">
      <c r="A29" s="57">
        <v>32</v>
      </c>
      <c r="B29" s="130" t="s">
        <v>275</v>
      </c>
      <c r="C29" s="40">
        <v>15</v>
      </c>
      <c r="D29" s="40">
        <v>150</v>
      </c>
      <c r="E29" s="40">
        <v>320086</v>
      </c>
      <c r="F29" s="28">
        <v>11</v>
      </c>
      <c r="G29" s="28">
        <v>117</v>
      </c>
      <c r="H29" s="11">
        <v>332266</v>
      </c>
      <c r="I29" s="160"/>
    </row>
    <row r="30" s="135" customFormat="1" ht="13.5" customHeight="1"/>
    <row r="31" spans="1:9" ht="13.5" customHeight="1">
      <c r="A31" s="245" t="s">
        <v>187</v>
      </c>
      <c r="B31" s="269"/>
      <c r="C31" s="246" t="s">
        <v>557</v>
      </c>
      <c r="D31" s="246"/>
      <c r="E31" s="247"/>
      <c r="F31" s="246" t="s">
        <v>396</v>
      </c>
      <c r="G31" s="246"/>
      <c r="H31" s="247"/>
      <c r="I31" s="160"/>
    </row>
    <row r="32" spans="1:9" ht="13.5" customHeight="1">
      <c r="A32" s="245"/>
      <c r="B32" s="269"/>
      <c r="C32" s="64" t="s">
        <v>249</v>
      </c>
      <c r="D32" s="64" t="s">
        <v>250</v>
      </c>
      <c r="E32" s="65" t="s">
        <v>251</v>
      </c>
      <c r="F32" s="64" t="s">
        <v>249</v>
      </c>
      <c r="G32" s="64" t="s">
        <v>250</v>
      </c>
      <c r="H32" s="65" t="s">
        <v>251</v>
      </c>
      <c r="I32" s="160"/>
    </row>
    <row r="33" spans="1:9" ht="13.5" customHeight="1">
      <c r="A33" s="133"/>
      <c r="B33" s="52"/>
      <c r="C33" s="113"/>
      <c r="D33" s="113"/>
      <c r="E33" s="113"/>
      <c r="F33" s="113"/>
      <c r="G33" s="113"/>
      <c r="H33" s="113"/>
      <c r="I33" s="160"/>
    </row>
    <row r="34" spans="1:10" ht="13.5" customHeight="1">
      <c r="A34" s="285" t="s">
        <v>252</v>
      </c>
      <c r="B34" s="286"/>
      <c r="C34" s="192">
        <v>236</v>
      </c>
      <c r="D34" s="191">
        <v>6977</v>
      </c>
      <c r="E34" s="191">
        <v>23849405</v>
      </c>
      <c r="F34" s="192">
        <f>SUM(F35:F58)</f>
        <v>219</v>
      </c>
      <c r="G34" s="192">
        <f>SUM(G35:G58)</f>
        <v>6611</v>
      </c>
      <c r="H34" s="192">
        <v>20815288</v>
      </c>
      <c r="I34" s="160"/>
      <c r="J34" s="162"/>
    </row>
    <row r="35" spans="1:12" ht="13.5" customHeight="1">
      <c r="A35" s="133">
        <v>9</v>
      </c>
      <c r="B35" s="127" t="s">
        <v>253</v>
      </c>
      <c r="C35" s="128">
        <v>31</v>
      </c>
      <c r="D35" s="128">
        <v>836</v>
      </c>
      <c r="E35" s="128">
        <v>3200316</v>
      </c>
      <c r="F35" s="128">
        <v>29</v>
      </c>
      <c r="G35" s="128">
        <v>859</v>
      </c>
      <c r="H35" s="128">
        <v>2977154</v>
      </c>
      <c r="I35" s="160"/>
      <c r="J35" s="162"/>
      <c r="K35" s="162"/>
      <c r="L35" s="162"/>
    </row>
    <row r="36" spans="1:12" ht="13.5" customHeight="1">
      <c r="A36" s="133">
        <v>10</v>
      </c>
      <c r="B36" s="127" t="s">
        <v>340</v>
      </c>
      <c r="C36" s="128">
        <v>3</v>
      </c>
      <c r="D36" s="128">
        <v>29</v>
      </c>
      <c r="E36" s="67" t="s">
        <v>367</v>
      </c>
      <c r="F36" s="128">
        <v>3</v>
      </c>
      <c r="G36" s="128">
        <v>29</v>
      </c>
      <c r="H36" s="67">
        <v>30643</v>
      </c>
      <c r="I36" s="160"/>
      <c r="K36" s="162"/>
      <c r="L36" s="162"/>
    </row>
    <row r="37" spans="1:9" ht="13.5" customHeight="1">
      <c r="A37" s="133">
        <v>11</v>
      </c>
      <c r="B37" s="127" t="s">
        <v>254</v>
      </c>
      <c r="C37" s="128">
        <v>27</v>
      </c>
      <c r="D37" s="39">
        <v>483</v>
      </c>
      <c r="E37" s="39">
        <v>436714</v>
      </c>
      <c r="F37" s="128">
        <v>24</v>
      </c>
      <c r="G37" s="39">
        <v>432</v>
      </c>
      <c r="H37" s="39">
        <v>397588</v>
      </c>
      <c r="I37" s="160"/>
    </row>
    <row r="38" spans="1:12" ht="13.5" customHeight="1">
      <c r="A38" s="133">
        <v>12</v>
      </c>
      <c r="B38" s="127" t="s">
        <v>256</v>
      </c>
      <c r="C38" s="128">
        <v>20</v>
      </c>
      <c r="D38" s="128">
        <v>349</v>
      </c>
      <c r="E38" s="128">
        <v>1058538</v>
      </c>
      <c r="F38" s="128">
        <v>20</v>
      </c>
      <c r="G38" s="128">
        <v>336</v>
      </c>
      <c r="H38" s="128">
        <v>872915</v>
      </c>
      <c r="I38" s="160"/>
      <c r="L38" s="162"/>
    </row>
    <row r="39" spans="1:9" ht="13.5" customHeight="1">
      <c r="A39" s="133">
        <v>13</v>
      </c>
      <c r="B39" s="127" t="s">
        <v>257</v>
      </c>
      <c r="C39" s="128">
        <v>10</v>
      </c>
      <c r="D39" s="128">
        <v>129</v>
      </c>
      <c r="E39" s="128">
        <v>152783</v>
      </c>
      <c r="F39" s="128">
        <v>9</v>
      </c>
      <c r="G39" s="128">
        <v>122</v>
      </c>
      <c r="H39" s="128">
        <v>149788</v>
      </c>
      <c r="I39" s="160"/>
    </row>
    <row r="40" spans="1:9" ht="13.5" customHeight="1">
      <c r="A40" s="133">
        <v>14</v>
      </c>
      <c r="B40" s="127" t="s">
        <v>258</v>
      </c>
      <c r="C40" s="128">
        <v>9</v>
      </c>
      <c r="D40" s="128">
        <v>289</v>
      </c>
      <c r="E40" s="128">
        <v>1178745</v>
      </c>
      <c r="F40" s="128">
        <v>8</v>
      </c>
      <c r="G40" s="128">
        <v>293</v>
      </c>
      <c r="H40" s="128">
        <v>984323</v>
      </c>
      <c r="I40" s="160"/>
    </row>
    <row r="41" spans="1:9" ht="13.5" customHeight="1">
      <c r="A41" s="133">
        <v>15</v>
      </c>
      <c r="B41" s="127" t="s">
        <v>341</v>
      </c>
      <c r="C41" s="128">
        <v>10</v>
      </c>
      <c r="D41" s="128">
        <v>153</v>
      </c>
      <c r="E41" s="128">
        <v>106657</v>
      </c>
      <c r="F41" s="128">
        <v>9</v>
      </c>
      <c r="G41" s="128">
        <v>140</v>
      </c>
      <c r="H41" s="128">
        <v>104568</v>
      </c>
      <c r="I41" s="160"/>
    </row>
    <row r="42" spans="1:9" ht="13.5" customHeight="1">
      <c r="A42" s="133">
        <v>16</v>
      </c>
      <c r="B42" s="127" t="s">
        <v>260</v>
      </c>
      <c r="C42" s="128">
        <v>4</v>
      </c>
      <c r="D42" s="128">
        <v>77</v>
      </c>
      <c r="E42" s="67" t="s">
        <v>367</v>
      </c>
      <c r="F42" s="128">
        <v>4</v>
      </c>
      <c r="G42" s="128">
        <v>71</v>
      </c>
      <c r="H42" s="67">
        <v>408804</v>
      </c>
      <c r="I42" s="160"/>
    </row>
    <row r="43" spans="1:9" ht="13.5" customHeight="1">
      <c r="A43" s="133">
        <v>17</v>
      </c>
      <c r="B43" s="127" t="s">
        <v>261</v>
      </c>
      <c r="C43" s="128">
        <v>1</v>
      </c>
      <c r="D43" s="67">
        <v>8</v>
      </c>
      <c r="E43" s="67" t="s">
        <v>367</v>
      </c>
      <c r="F43" s="128">
        <v>1</v>
      </c>
      <c r="G43" s="67">
        <v>7</v>
      </c>
      <c r="H43" s="67" t="s">
        <v>367</v>
      </c>
      <c r="I43" s="160"/>
    </row>
    <row r="44" spans="1:9" ht="13.5" customHeight="1">
      <c r="A44" s="133">
        <v>18</v>
      </c>
      <c r="B44" s="127" t="s">
        <v>262</v>
      </c>
      <c r="C44" s="128">
        <v>10</v>
      </c>
      <c r="D44" s="128">
        <v>171</v>
      </c>
      <c r="E44" s="67" t="s">
        <v>367</v>
      </c>
      <c r="F44" s="128">
        <v>10</v>
      </c>
      <c r="G44" s="128">
        <v>163</v>
      </c>
      <c r="H44" s="67">
        <v>174991</v>
      </c>
      <c r="I44" s="160"/>
    </row>
    <row r="45" spans="1:9" ht="13.5" customHeight="1">
      <c r="A45" s="133">
        <v>19</v>
      </c>
      <c r="B45" s="127" t="s">
        <v>263</v>
      </c>
      <c r="C45" s="128" t="s">
        <v>371</v>
      </c>
      <c r="D45" s="67" t="s">
        <v>371</v>
      </c>
      <c r="E45" s="67" t="s">
        <v>371</v>
      </c>
      <c r="F45" s="128" t="s">
        <v>371</v>
      </c>
      <c r="G45" s="67" t="s">
        <v>371</v>
      </c>
      <c r="H45" s="67" t="s">
        <v>371</v>
      </c>
      <c r="I45" s="160"/>
    </row>
    <row r="46" spans="1:9" ht="13.5" customHeight="1">
      <c r="A46" s="133">
        <v>20</v>
      </c>
      <c r="B46" s="134" t="s">
        <v>342</v>
      </c>
      <c r="C46" s="128">
        <v>1</v>
      </c>
      <c r="D46" s="128">
        <v>10</v>
      </c>
      <c r="E46" s="67" t="s">
        <v>367</v>
      </c>
      <c r="F46" s="128">
        <v>1</v>
      </c>
      <c r="G46" s="128">
        <v>7</v>
      </c>
      <c r="H46" s="67" t="s">
        <v>367</v>
      </c>
      <c r="I46" s="160"/>
    </row>
    <row r="47" spans="1:9" ht="13.5" customHeight="1">
      <c r="A47" s="133">
        <v>21</v>
      </c>
      <c r="B47" s="127" t="s">
        <v>265</v>
      </c>
      <c r="C47" s="128">
        <v>12</v>
      </c>
      <c r="D47" s="128">
        <v>128</v>
      </c>
      <c r="E47" s="128">
        <v>251806</v>
      </c>
      <c r="F47" s="128">
        <v>10</v>
      </c>
      <c r="G47" s="128">
        <v>110</v>
      </c>
      <c r="H47" s="128">
        <v>196693</v>
      </c>
      <c r="I47" s="160"/>
    </row>
    <row r="48" spans="1:9" ht="13.5" customHeight="1">
      <c r="A48" s="133">
        <v>22</v>
      </c>
      <c r="B48" s="127" t="s">
        <v>266</v>
      </c>
      <c r="C48" s="128">
        <v>4</v>
      </c>
      <c r="D48" s="39">
        <v>82</v>
      </c>
      <c r="E48" s="39">
        <v>156157</v>
      </c>
      <c r="F48" s="128">
        <v>4</v>
      </c>
      <c r="G48" s="39">
        <v>80</v>
      </c>
      <c r="H48" s="39">
        <v>151943</v>
      </c>
      <c r="I48" s="160"/>
    </row>
    <row r="49" spans="1:9" ht="13.5" customHeight="1">
      <c r="A49" s="133">
        <v>23</v>
      </c>
      <c r="B49" s="127" t="s">
        <v>267</v>
      </c>
      <c r="C49" s="128">
        <v>5</v>
      </c>
      <c r="D49" s="128">
        <v>146</v>
      </c>
      <c r="E49" s="128">
        <v>560475</v>
      </c>
      <c r="F49" s="128">
        <v>5</v>
      </c>
      <c r="G49" s="128">
        <v>136</v>
      </c>
      <c r="H49" s="128">
        <v>636272</v>
      </c>
      <c r="I49" s="160"/>
    </row>
    <row r="50" spans="1:9" ht="13.5" customHeight="1">
      <c r="A50" s="133">
        <v>24</v>
      </c>
      <c r="B50" s="127" t="s">
        <v>268</v>
      </c>
      <c r="C50" s="128">
        <v>32</v>
      </c>
      <c r="D50" s="128">
        <v>579</v>
      </c>
      <c r="E50" s="128">
        <v>1508335</v>
      </c>
      <c r="F50" s="128">
        <v>30</v>
      </c>
      <c r="G50" s="128">
        <v>537</v>
      </c>
      <c r="H50" s="128">
        <v>1474720</v>
      </c>
      <c r="I50" s="160"/>
    </row>
    <row r="51" spans="1:9" ht="13.5" customHeight="1">
      <c r="A51" s="133">
        <v>25</v>
      </c>
      <c r="B51" s="127" t="s">
        <v>343</v>
      </c>
      <c r="C51" s="128">
        <v>14</v>
      </c>
      <c r="D51" s="128">
        <v>977</v>
      </c>
      <c r="E51" s="128">
        <v>3026548</v>
      </c>
      <c r="F51" s="128">
        <v>13</v>
      </c>
      <c r="G51" s="128">
        <v>810</v>
      </c>
      <c r="H51" s="128">
        <v>2489758</v>
      </c>
      <c r="I51" s="160"/>
    </row>
    <row r="52" spans="1:9" ht="13.5" customHeight="1">
      <c r="A52" s="133">
        <v>26</v>
      </c>
      <c r="B52" s="127" t="s">
        <v>344</v>
      </c>
      <c r="C52" s="128">
        <v>13</v>
      </c>
      <c r="D52" s="128">
        <v>327</v>
      </c>
      <c r="E52" s="128">
        <v>483224</v>
      </c>
      <c r="F52" s="128">
        <v>16</v>
      </c>
      <c r="G52" s="128">
        <v>370</v>
      </c>
      <c r="H52" s="128">
        <v>470448</v>
      </c>
      <c r="I52" s="160"/>
    </row>
    <row r="53" spans="1:9" ht="13.5" customHeight="1">
      <c r="A53" s="133">
        <v>27</v>
      </c>
      <c r="B53" s="127" t="s">
        <v>345</v>
      </c>
      <c r="C53" s="128">
        <v>1</v>
      </c>
      <c r="D53" s="128">
        <v>7</v>
      </c>
      <c r="E53" s="67" t="s">
        <v>367</v>
      </c>
      <c r="F53" s="128" t="s">
        <v>370</v>
      </c>
      <c r="G53" s="128" t="s">
        <v>370</v>
      </c>
      <c r="H53" s="67" t="s">
        <v>370</v>
      </c>
      <c r="I53" s="160"/>
    </row>
    <row r="54" spans="1:9" ht="13.5" customHeight="1">
      <c r="A54" s="133">
        <v>28</v>
      </c>
      <c r="B54" s="134" t="s">
        <v>346</v>
      </c>
      <c r="C54" s="128">
        <v>10</v>
      </c>
      <c r="D54" s="128">
        <v>1376</v>
      </c>
      <c r="E54" s="128">
        <v>7672943</v>
      </c>
      <c r="F54" s="128">
        <v>10</v>
      </c>
      <c r="G54" s="128">
        <v>1428</v>
      </c>
      <c r="H54" s="128">
        <v>6237988</v>
      </c>
      <c r="I54" s="160"/>
    </row>
    <row r="55" spans="1:9" ht="13.5" customHeight="1">
      <c r="A55" s="133">
        <v>29</v>
      </c>
      <c r="B55" s="127" t="s">
        <v>270</v>
      </c>
      <c r="C55" s="128">
        <v>9</v>
      </c>
      <c r="D55" s="128">
        <v>646</v>
      </c>
      <c r="E55" s="67">
        <v>2719384</v>
      </c>
      <c r="F55" s="128">
        <v>6</v>
      </c>
      <c r="G55" s="128">
        <v>554</v>
      </c>
      <c r="H55" s="67">
        <v>2615306</v>
      </c>
      <c r="I55" s="160"/>
    </row>
    <row r="56" spans="1:9" ht="13.5" customHeight="1">
      <c r="A56" s="133">
        <v>30</v>
      </c>
      <c r="B56" s="134" t="s">
        <v>347</v>
      </c>
      <c r="C56" s="67">
        <v>1</v>
      </c>
      <c r="D56" s="185">
        <v>14</v>
      </c>
      <c r="E56" s="67" t="s">
        <v>367</v>
      </c>
      <c r="F56" s="67" t="s">
        <v>370</v>
      </c>
      <c r="G56" s="185" t="s">
        <v>370</v>
      </c>
      <c r="H56" s="67" t="s">
        <v>370</v>
      </c>
      <c r="I56" s="160"/>
    </row>
    <row r="57" spans="1:9" ht="13.5" customHeight="1">
      <c r="A57" s="133">
        <v>31</v>
      </c>
      <c r="B57" s="127" t="s">
        <v>273</v>
      </c>
      <c r="C57" s="186">
        <v>1</v>
      </c>
      <c r="D57" s="39">
        <v>71</v>
      </c>
      <c r="E57" s="128" t="s">
        <v>367</v>
      </c>
      <c r="F57" s="128">
        <v>1</v>
      </c>
      <c r="G57" s="39">
        <v>56</v>
      </c>
      <c r="H57" s="67" t="s">
        <v>367</v>
      </c>
      <c r="I57" s="160"/>
    </row>
    <row r="58" spans="1:9" ht="13.5" customHeight="1">
      <c r="A58" s="57">
        <v>32</v>
      </c>
      <c r="B58" s="130" t="s">
        <v>275</v>
      </c>
      <c r="C58" s="187">
        <v>8</v>
      </c>
      <c r="D58" s="188">
        <v>90</v>
      </c>
      <c r="E58" s="3">
        <v>320790</v>
      </c>
      <c r="F58" s="187">
        <v>6</v>
      </c>
      <c r="G58" s="188">
        <v>71</v>
      </c>
      <c r="H58" s="3">
        <v>302411</v>
      </c>
      <c r="I58" s="160"/>
    </row>
    <row r="59" spans="1:8" ht="13.5" customHeight="1">
      <c r="A59" s="184" t="s">
        <v>348</v>
      </c>
      <c r="B59" s="184"/>
      <c r="C59" s="184"/>
      <c r="D59" s="184"/>
      <c r="E59" s="184"/>
      <c r="F59" s="184"/>
      <c r="H59" s="47" t="s">
        <v>276</v>
      </c>
    </row>
  </sheetData>
  <mergeCells count="12">
    <mergeCell ref="A34:B34"/>
    <mergeCell ref="A6:B6"/>
    <mergeCell ref="A31:B32"/>
    <mergeCell ref="C3:E3"/>
    <mergeCell ref="C31:E31"/>
    <mergeCell ref="H8:H9"/>
    <mergeCell ref="F31:H31"/>
    <mergeCell ref="F3:H3"/>
    <mergeCell ref="A1:H1"/>
    <mergeCell ref="A3:B4"/>
    <mergeCell ref="F8:F9"/>
    <mergeCell ref="G8:G9"/>
  </mergeCells>
  <printOptions/>
  <pageMargins left="0.75" right="0.31" top="1" bottom="0.45" header="0.512" footer="0.2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G11"/>
  <sheetViews>
    <sheetView workbookViewId="0" topLeftCell="A1">
      <selection activeCell="B45" sqref="B45"/>
    </sheetView>
  </sheetViews>
  <sheetFormatPr defaultColWidth="9.00390625" defaultRowHeight="13.5"/>
  <cols>
    <col min="1" max="1" width="8.75390625" style="35" customWidth="1"/>
    <col min="2" max="2" width="9.625" style="35" customWidth="1"/>
    <col min="3" max="3" width="15.625" style="35" customWidth="1"/>
    <col min="4" max="4" width="9.625" style="35" customWidth="1"/>
    <col min="5" max="5" width="15.625" style="35" customWidth="1"/>
    <col min="6" max="6" width="9.625" style="35" customWidth="1"/>
    <col min="7" max="7" width="15.625" style="35" customWidth="1"/>
    <col min="8" max="16384" width="9.00390625" style="35" customWidth="1"/>
  </cols>
  <sheetData>
    <row r="1" spans="1:7" s="18" customFormat="1" ht="14.25">
      <c r="A1" s="259" t="s">
        <v>277</v>
      </c>
      <c r="B1" s="259"/>
      <c r="C1" s="259"/>
      <c r="D1" s="259"/>
      <c r="E1" s="259"/>
      <c r="F1" s="259"/>
      <c r="G1" s="259"/>
    </row>
    <row r="2" spans="1:7" ht="14.25" customHeight="1">
      <c r="A2" s="20"/>
      <c r="B2" s="58"/>
      <c r="C2" s="58"/>
      <c r="D2" s="58"/>
      <c r="E2" s="58"/>
      <c r="F2" s="58"/>
      <c r="G2" s="67" t="s">
        <v>278</v>
      </c>
    </row>
    <row r="3" spans="1:7" ht="14.25" customHeight="1">
      <c r="A3" s="235" t="s">
        <v>47</v>
      </c>
      <c r="B3" s="246" t="s">
        <v>279</v>
      </c>
      <c r="C3" s="246"/>
      <c r="D3" s="246" t="s">
        <v>280</v>
      </c>
      <c r="E3" s="246"/>
      <c r="F3" s="246" t="s">
        <v>281</v>
      </c>
      <c r="G3" s="247"/>
    </row>
    <row r="4" spans="1:7" ht="14.25" customHeight="1">
      <c r="A4" s="237"/>
      <c r="B4" s="64" t="s">
        <v>54</v>
      </c>
      <c r="C4" s="64" t="s">
        <v>282</v>
      </c>
      <c r="D4" s="64" t="s">
        <v>54</v>
      </c>
      <c r="E4" s="64" t="s">
        <v>282</v>
      </c>
      <c r="F4" s="64" t="s">
        <v>54</v>
      </c>
      <c r="G4" s="65" t="s">
        <v>282</v>
      </c>
    </row>
    <row r="5" spans="1:7" ht="14.25" customHeight="1">
      <c r="A5" s="32" t="s">
        <v>130</v>
      </c>
      <c r="B5" s="39">
        <v>2548</v>
      </c>
      <c r="C5" s="39">
        <v>23792980</v>
      </c>
      <c r="D5" s="39">
        <v>2430</v>
      </c>
      <c r="E5" s="39">
        <v>22046996</v>
      </c>
      <c r="F5" s="39">
        <v>6590</v>
      </c>
      <c r="G5" s="39">
        <v>46612676</v>
      </c>
    </row>
    <row r="6" spans="1:7" s="63" customFormat="1" ht="14.25" customHeight="1">
      <c r="A6" s="32">
        <v>18</v>
      </c>
      <c r="B6" s="39">
        <v>2423</v>
      </c>
      <c r="C6" s="39">
        <v>23812675</v>
      </c>
      <c r="D6" s="39">
        <v>2273</v>
      </c>
      <c r="E6" s="39">
        <v>21520075</v>
      </c>
      <c r="F6" s="39">
        <v>6654</v>
      </c>
      <c r="G6" s="39">
        <v>47217927</v>
      </c>
    </row>
    <row r="7" spans="1:7" ht="14.25" customHeight="1">
      <c r="A7" s="32">
        <v>19</v>
      </c>
      <c r="B7" s="39">
        <v>2420</v>
      </c>
      <c r="C7" s="39">
        <v>26627349</v>
      </c>
      <c r="D7" s="39">
        <v>2228</v>
      </c>
      <c r="E7" s="39">
        <v>23834581</v>
      </c>
      <c r="F7" s="39">
        <v>6532</v>
      </c>
      <c r="G7" s="39">
        <v>47916356</v>
      </c>
    </row>
    <row r="8" spans="1:7" ht="14.25" customHeight="1">
      <c r="A8" s="32">
        <v>20</v>
      </c>
      <c r="B8" s="39">
        <v>2607</v>
      </c>
      <c r="C8" s="39">
        <v>34902151</v>
      </c>
      <c r="D8" s="39">
        <v>2345</v>
      </c>
      <c r="E8" s="39">
        <v>29833099</v>
      </c>
      <c r="F8" s="39">
        <v>6202</v>
      </c>
      <c r="G8" s="39">
        <v>53702475</v>
      </c>
    </row>
    <row r="9" spans="1:7" ht="14.25" customHeight="1">
      <c r="A9" s="32">
        <v>21</v>
      </c>
      <c r="B9" s="39">
        <v>1822</v>
      </c>
      <c r="C9" s="39">
        <v>22692883</v>
      </c>
      <c r="D9" s="39">
        <v>1631</v>
      </c>
      <c r="E9" s="39">
        <v>18971064</v>
      </c>
      <c r="F9" s="39">
        <v>5906</v>
      </c>
      <c r="G9" s="39">
        <v>52291766</v>
      </c>
    </row>
    <row r="10" spans="1:7" ht="14.25" customHeight="1">
      <c r="A10" s="163">
        <v>22</v>
      </c>
      <c r="B10" s="40">
        <v>1521</v>
      </c>
      <c r="C10" s="40">
        <v>20438257</v>
      </c>
      <c r="D10" s="40">
        <v>1400</v>
      </c>
      <c r="E10" s="40">
        <v>17923373</v>
      </c>
      <c r="F10" s="40">
        <v>5617</v>
      </c>
      <c r="G10" s="40">
        <v>50983674</v>
      </c>
    </row>
    <row r="11" spans="1:7" ht="14.25" customHeight="1">
      <c r="A11" s="19"/>
      <c r="B11" s="58"/>
      <c r="C11" s="58"/>
      <c r="D11" s="58"/>
      <c r="E11" s="58"/>
      <c r="F11" s="58"/>
      <c r="G11" s="67" t="s">
        <v>283</v>
      </c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</sheetPr>
  <dimension ref="A1:F11"/>
  <sheetViews>
    <sheetView workbookViewId="0" topLeftCell="A1">
      <selection activeCell="B45" sqref="B45"/>
    </sheetView>
  </sheetViews>
  <sheetFormatPr defaultColWidth="9.00390625" defaultRowHeight="13.5"/>
  <cols>
    <col min="1" max="1" width="9.50390625" style="35" customWidth="1"/>
    <col min="2" max="2" width="8.75390625" style="35" customWidth="1"/>
    <col min="3" max="3" width="14.625" style="35" customWidth="1"/>
    <col min="4" max="4" width="18.625" style="35" customWidth="1"/>
    <col min="5" max="5" width="14.625" style="35" customWidth="1"/>
    <col min="6" max="6" width="18.625" style="35" customWidth="1"/>
    <col min="7" max="16384" width="9.00390625" style="35" customWidth="1"/>
  </cols>
  <sheetData>
    <row r="1" spans="1:6" s="18" customFormat="1" ht="14.25">
      <c r="A1" s="259" t="s">
        <v>284</v>
      </c>
      <c r="B1" s="259"/>
      <c r="C1" s="259"/>
      <c r="D1" s="259"/>
      <c r="E1" s="259"/>
      <c r="F1" s="259"/>
    </row>
    <row r="2" spans="1:6" ht="15" customHeight="1">
      <c r="A2" s="19"/>
      <c r="B2" s="19"/>
      <c r="C2" s="58"/>
      <c r="D2" s="58"/>
      <c r="E2" s="58"/>
      <c r="F2" s="67" t="s">
        <v>285</v>
      </c>
    </row>
    <row r="3" spans="1:6" ht="15" customHeight="1">
      <c r="A3" s="136"/>
      <c r="B3" s="137" t="s">
        <v>286</v>
      </c>
      <c r="C3" s="247" t="s">
        <v>287</v>
      </c>
      <c r="D3" s="287"/>
      <c r="E3" s="287"/>
      <c r="F3" s="287"/>
    </row>
    <row r="4" spans="1:6" ht="15" customHeight="1">
      <c r="A4" s="57" t="s">
        <v>47</v>
      </c>
      <c r="B4" s="138"/>
      <c r="C4" s="64" t="s">
        <v>288</v>
      </c>
      <c r="D4" s="64" t="s">
        <v>289</v>
      </c>
      <c r="E4" s="125" t="s">
        <v>290</v>
      </c>
      <c r="F4" s="65" t="s">
        <v>291</v>
      </c>
    </row>
    <row r="5" spans="1:6" ht="15" customHeight="1">
      <c r="A5" s="111" t="s">
        <v>130</v>
      </c>
      <c r="B5" s="127"/>
      <c r="C5" s="39">
        <v>250</v>
      </c>
      <c r="D5" s="39">
        <v>1066250</v>
      </c>
      <c r="E5" s="39">
        <v>515</v>
      </c>
      <c r="F5" s="39">
        <v>1620604</v>
      </c>
    </row>
    <row r="6" spans="1:6" s="63" customFormat="1" ht="15" customHeight="1">
      <c r="A6" s="25">
        <v>18</v>
      </c>
      <c r="B6" s="127"/>
      <c r="C6" s="39">
        <v>175</v>
      </c>
      <c r="D6" s="39">
        <v>713160</v>
      </c>
      <c r="E6" s="39">
        <v>555</v>
      </c>
      <c r="F6" s="39">
        <v>1633544</v>
      </c>
    </row>
    <row r="7" spans="1:6" ht="15" customHeight="1">
      <c r="A7" s="25">
        <v>19</v>
      </c>
      <c r="B7" s="127"/>
      <c r="C7" s="39">
        <v>177</v>
      </c>
      <c r="D7" s="39">
        <v>775760</v>
      </c>
      <c r="E7" s="39">
        <v>571</v>
      </c>
      <c r="F7" s="39">
        <v>1622865</v>
      </c>
    </row>
    <row r="8" spans="1:6" ht="15" customHeight="1">
      <c r="A8" s="25">
        <v>20</v>
      </c>
      <c r="B8" s="127"/>
      <c r="C8" s="39">
        <v>126</v>
      </c>
      <c r="D8" s="39">
        <v>511450</v>
      </c>
      <c r="E8" s="39">
        <v>488</v>
      </c>
      <c r="F8" s="39">
        <v>1266458</v>
      </c>
    </row>
    <row r="9" spans="1:6" ht="15" customHeight="1">
      <c r="A9" s="25">
        <v>21</v>
      </c>
      <c r="B9" s="127"/>
      <c r="C9" s="39">
        <v>121</v>
      </c>
      <c r="D9" s="39">
        <v>530800</v>
      </c>
      <c r="E9" s="39">
        <v>417</v>
      </c>
      <c r="F9" s="39">
        <v>1112264</v>
      </c>
    </row>
    <row r="10" spans="1:6" ht="15" customHeight="1">
      <c r="A10" s="28">
        <v>22</v>
      </c>
      <c r="B10" s="130"/>
      <c r="C10" s="40">
        <v>106</v>
      </c>
      <c r="D10" s="40">
        <v>548250</v>
      </c>
      <c r="E10" s="40">
        <v>388</v>
      </c>
      <c r="F10" s="40">
        <v>1165314</v>
      </c>
    </row>
    <row r="11" spans="1:6" ht="15" customHeight="1">
      <c r="A11" s="19"/>
      <c r="B11" s="19"/>
      <c r="C11" s="58"/>
      <c r="D11" s="58"/>
      <c r="E11" s="58"/>
      <c r="F11" s="67" t="s">
        <v>539</v>
      </c>
    </row>
  </sheetData>
  <mergeCells count="2">
    <mergeCell ref="C3:F3"/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5"/>
  </sheetPr>
  <dimension ref="A1:K11"/>
  <sheetViews>
    <sheetView workbookViewId="0" topLeftCell="A1">
      <selection activeCell="B45" sqref="B45"/>
    </sheetView>
  </sheetViews>
  <sheetFormatPr defaultColWidth="9.00390625" defaultRowHeight="13.5"/>
  <cols>
    <col min="1" max="1" width="8.75390625" style="35" customWidth="1"/>
    <col min="2" max="11" width="7.00390625" style="35" customWidth="1"/>
    <col min="12" max="16384" width="9.00390625" style="35" customWidth="1"/>
  </cols>
  <sheetData>
    <row r="1" spans="1:11" s="18" customFormat="1" ht="14.25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 customHeight="1">
      <c r="A3" s="245" t="s">
        <v>293</v>
      </c>
      <c r="B3" s="269" t="s">
        <v>294</v>
      </c>
      <c r="C3" s="269"/>
      <c r="D3" s="269"/>
      <c r="E3" s="269" t="s">
        <v>295</v>
      </c>
      <c r="F3" s="269"/>
      <c r="G3" s="269"/>
      <c r="H3" s="290" t="s">
        <v>296</v>
      </c>
      <c r="I3" s="288" t="s">
        <v>297</v>
      </c>
      <c r="J3" s="288" t="s">
        <v>298</v>
      </c>
      <c r="K3" s="289" t="s">
        <v>299</v>
      </c>
    </row>
    <row r="4" spans="1:11" ht="18" customHeight="1">
      <c r="A4" s="245"/>
      <c r="B4" s="41" t="s">
        <v>300</v>
      </c>
      <c r="C4" s="41" t="s">
        <v>301</v>
      </c>
      <c r="D4" s="41" t="s">
        <v>302</v>
      </c>
      <c r="E4" s="41" t="s">
        <v>303</v>
      </c>
      <c r="F4" s="41" t="s">
        <v>304</v>
      </c>
      <c r="G4" s="41" t="s">
        <v>305</v>
      </c>
      <c r="H4" s="291"/>
      <c r="I4" s="269"/>
      <c r="J4" s="269"/>
      <c r="K4" s="270"/>
    </row>
    <row r="5" spans="1:11" s="63" customFormat="1" ht="14.25" customHeight="1">
      <c r="A5" s="32" t="s">
        <v>394</v>
      </c>
      <c r="B5" s="139" t="s">
        <v>186</v>
      </c>
      <c r="C5" s="25">
        <v>10</v>
      </c>
      <c r="D5" s="25">
        <v>1</v>
      </c>
      <c r="E5" s="111" t="s">
        <v>186</v>
      </c>
      <c r="F5" s="111" t="s">
        <v>186</v>
      </c>
      <c r="G5" s="25">
        <v>2</v>
      </c>
      <c r="H5" s="111" t="s">
        <v>186</v>
      </c>
      <c r="I5" s="111" t="s">
        <v>186</v>
      </c>
      <c r="J5" s="25">
        <v>17</v>
      </c>
      <c r="K5" s="25">
        <v>2</v>
      </c>
    </row>
    <row r="6" spans="1:11" ht="14.25" customHeight="1">
      <c r="A6" s="127">
        <v>18.3</v>
      </c>
      <c r="B6" s="139" t="s">
        <v>186</v>
      </c>
      <c r="C6" s="25">
        <v>10</v>
      </c>
      <c r="D6" s="25">
        <v>1</v>
      </c>
      <c r="E6" s="111" t="s">
        <v>186</v>
      </c>
      <c r="F6" s="111" t="s">
        <v>186</v>
      </c>
      <c r="G6" s="25">
        <v>2</v>
      </c>
      <c r="H6" s="111" t="s">
        <v>186</v>
      </c>
      <c r="I6" s="111" t="s">
        <v>186</v>
      </c>
      <c r="J6" s="25">
        <v>21</v>
      </c>
      <c r="K6" s="25">
        <v>2</v>
      </c>
    </row>
    <row r="7" spans="1:11" ht="14.25" customHeight="1">
      <c r="A7" s="127">
        <v>19.3</v>
      </c>
      <c r="B7" s="139" t="s">
        <v>324</v>
      </c>
      <c r="C7" s="25">
        <v>10</v>
      </c>
      <c r="D7" s="25">
        <v>1</v>
      </c>
      <c r="E7" s="111" t="s">
        <v>186</v>
      </c>
      <c r="F7" s="111" t="s">
        <v>186</v>
      </c>
      <c r="G7" s="25">
        <v>2</v>
      </c>
      <c r="H7" s="111" t="s">
        <v>186</v>
      </c>
      <c r="I7" s="111" t="s">
        <v>186</v>
      </c>
      <c r="J7" s="25">
        <v>24</v>
      </c>
      <c r="K7" s="25">
        <v>2</v>
      </c>
    </row>
    <row r="8" spans="1:11" ht="14.25" customHeight="1">
      <c r="A8" s="127">
        <v>20.3</v>
      </c>
      <c r="B8" s="111" t="s">
        <v>324</v>
      </c>
      <c r="C8" s="25">
        <v>10</v>
      </c>
      <c r="D8" s="25">
        <v>1</v>
      </c>
      <c r="E8" s="111" t="s">
        <v>186</v>
      </c>
      <c r="F8" s="111" t="s">
        <v>186</v>
      </c>
      <c r="G8" s="25">
        <v>1</v>
      </c>
      <c r="H8" s="111" t="s">
        <v>186</v>
      </c>
      <c r="I8" s="111" t="s">
        <v>186</v>
      </c>
      <c r="J8" s="25">
        <v>21</v>
      </c>
      <c r="K8" s="25">
        <v>3</v>
      </c>
    </row>
    <row r="9" spans="1:11" ht="14.25" customHeight="1">
      <c r="A9" s="127">
        <v>21.3</v>
      </c>
      <c r="B9" s="139" t="s">
        <v>186</v>
      </c>
      <c r="C9" s="25">
        <v>10</v>
      </c>
      <c r="D9" s="25">
        <v>1</v>
      </c>
      <c r="E9" s="111" t="s">
        <v>186</v>
      </c>
      <c r="F9" s="111" t="s">
        <v>186</v>
      </c>
      <c r="G9" s="25">
        <v>1</v>
      </c>
      <c r="H9" s="111" t="s">
        <v>186</v>
      </c>
      <c r="I9" s="111" t="s">
        <v>186</v>
      </c>
      <c r="J9" s="25">
        <v>20</v>
      </c>
      <c r="K9" s="25">
        <v>3</v>
      </c>
    </row>
    <row r="10" spans="1:11" ht="14.25" customHeight="1">
      <c r="A10" s="130">
        <v>22.3</v>
      </c>
      <c r="B10" s="140" t="s">
        <v>186</v>
      </c>
      <c r="C10" s="28">
        <v>10</v>
      </c>
      <c r="D10" s="28">
        <v>1</v>
      </c>
      <c r="E10" s="141" t="s">
        <v>186</v>
      </c>
      <c r="F10" s="141" t="s">
        <v>186</v>
      </c>
      <c r="G10" s="28">
        <v>1</v>
      </c>
      <c r="H10" s="141" t="s">
        <v>186</v>
      </c>
      <c r="I10" s="141" t="s">
        <v>186</v>
      </c>
      <c r="J10" s="28">
        <v>20</v>
      </c>
      <c r="K10" s="28">
        <v>3</v>
      </c>
    </row>
    <row r="11" spans="1:11" ht="14.25" customHeight="1">
      <c r="A11" s="19"/>
      <c r="B11" s="19"/>
      <c r="C11" s="19"/>
      <c r="D11" s="19"/>
      <c r="E11" s="19"/>
      <c r="F11" s="19"/>
      <c r="G11" s="19"/>
      <c r="H11" s="19"/>
      <c r="I11" s="260" t="s">
        <v>306</v>
      </c>
      <c r="J11" s="260"/>
      <c r="K11" s="260"/>
    </row>
  </sheetData>
  <mergeCells count="9">
    <mergeCell ref="I11:K11"/>
    <mergeCell ref="A1:K1"/>
    <mergeCell ref="I3:I4"/>
    <mergeCell ref="J3:J4"/>
    <mergeCell ref="K3:K4"/>
    <mergeCell ref="A3:A4"/>
    <mergeCell ref="B3:D3"/>
    <mergeCell ref="E3:G3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G9"/>
  <sheetViews>
    <sheetView workbookViewId="0" topLeftCell="A1">
      <selection activeCell="B45" sqref="B45"/>
    </sheetView>
  </sheetViews>
  <sheetFormatPr defaultColWidth="9.00390625" defaultRowHeight="13.5"/>
  <cols>
    <col min="1" max="1" width="7.625" style="2" customWidth="1"/>
    <col min="2" max="3" width="12.875" style="2" customWidth="1"/>
    <col min="4" max="4" width="12.75390625" style="2" customWidth="1"/>
    <col min="5" max="5" width="12.875" style="2" customWidth="1"/>
    <col min="6" max="6" width="12.75390625" style="2" customWidth="1"/>
    <col min="7" max="7" width="12.875" style="2" customWidth="1"/>
    <col min="8" max="16384" width="9.00390625" style="2" customWidth="1"/>
  </cols>
  <sheetData>
    <row r="1" spans="1:7" ht="14.25">
      <c r="A1" s="1" t="s">
        <v>19</v>
      </c>
      <c r="B1" s="1"/>
      <c r="C1" s="1"/>
      <c r="D1" s="1"/>
      <c r="E1" s="1"/>
      <c r="F1" s="1"/>
      <c r="G1" s="1"/>
    </row>
    <row r="2" spans="1:7" ht="13.5">
      <c r="A2" s="3"/>
      <c r="B2" s="8"/>
      <c r="C2" s="3"/>
      <c r="D2" s="3"/>
      <c r="E2" s="3"/>
      <c r="F2" s="3"/>
      <c r="G2" s="4" t="s">
        <v>20</v>
      </c>
    </row>
    <row r="3" spans="1:7" ht="13.5">
      <c r="A3" s="257" t="s">
        <v>21</v>
      </c>
      <c r="B3" s="254" t="s">
        <v>12</v>
      </c>
      <c r="C3" s="256" t="s">
        <v>22</v>
      </c>
      <c r="D3" s="13"/>
      <c r="E3" s="256" t="s">
        <v>23</v>
      </c>
      <c r="F3" s="13"/>
      <c r="G3" s="256" t="s">
        <v>24</v>
      </c>
    </row>
    <row r="4" spans="1:7" ht="36">
      <c r="A4" s="258"/>
      <c r="B4" s="254"/>
      <c r="C4" s="255"/>
      <c r="D4" s="14" t="s">
        <v>25</v>
      </c>
      <c r="E4" s="255"/>
      <c r="F4" s="14" t="s">
        <v>25</v>
      </c>
      <c r="G4" s="256"/>
    </row>
    <row r="5" spans="1:7" ht="13.5">
      <c r="A5" s="7" t="s">
        <v>351</v>
      </c>
      <c r="B5" s="206">
        <v>5576</v>
      </c>
      <c r="C5" s="9">
        <v>318</v>
      </c>
      <c r="D5" s="9">
        <v>222</v>
      </c>
      <c r="E5" s="9">
        <v>1184</v>
      </c>
      <c r="F5" s="9">
        <v>223</v>
      </c>
      <c r="G5" s="9">
        <v>4074</v>
      </c>
    </row>
    <row r="6" spans="1:7" s="189" customFormat="1" ht="13.5">
      <c r="A6" s="15">
        <v>17</v>
      </c>
      <c r="B6" s="206">
        <v>4782</v>
      </c>
      <c r="C6" s="9">
        <v>272</v>
      </c>
      <c r="D6" s="9">
        <v>168</v>
      </c>
      <c r="E6" s="9">
        <v>924</v>
      </c>
      <c r="F6" s="9">
        <v>217</v>
      </c>
      <c r="G6" s="9">
        <v>3586</v>
      </c>
    </row>
    <row r="7" spans="1:7" ht="13.5">
      <c r="A7" s="16">
        <v>22</v>
      </c>
      <c r="B7" s="207">
        <v>4103</v>
      </c>
      <c r="C7" s="11">
        <v>329</v>
      </c>
      <c r="D7" s="11">
        <v>196</v>
      </c>
      <c r="E7" s="11">
        <v>1035</v>
      </c>
      <c r="F7" s="11">
        <v>279</v>
      </c>
      <c r="G7" s="11">
        <v>2739</v>
      </c>
    </row>
    <row r="8" spans="1:7" ht="13.5">
      <c r="A8" s="12" t="s">
        <v>350</v>
      </c>
      <c r="B8" s="8"/>
      <c r="C8" s="3"/>
      <c r="D8" s="3"/>
      <c r="E8" s="3"/>
      <c r="F8" s="3"/>
      <c r="G8" s="4" t="s">
        <v>18</v>
      </c>
    </row>
    <row r="9" ht="13.5">
      <c r="A9" s="12" t="s">
        <v>373</v>
      </c>
    </row>
  </sheetData>
  <mergeCells count="5">
    <mergeCell ref="G3:G4"/>
    <mergeCell ref="A3:A4"/>
    <mergeCell ref="B3:B4"/>
    <mergeCell ref="C3:C4"/>
    <mergeCell ref="E3:E4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K9"/>
  <sheetViews>
    <sheetView workbookViewId="0" topLeftCell="A1">
      <selection activeCell="B45" sqref="B45"/>
    </sheetView>
  </sheetViews>
  <sheetFormatPr defaultColWidth="9.00390625" defaultRowHeight="13.5"/>
  <cols>
    <col min="1" max="1" width="7.625" style="2" customWidth="1"/>
    <col min="2" max="2" width="7.75390625" style="2" customWidth="1"/>
    <col min="3" max="3" width="7.625" style="2" customWidth="1"/>
    <col min="4" max="4" width="7.75390625" style="2" customWidth="1"/>
    <col min="5" max="5" width="7.625" style="2" customWidth="1"/>
    <col min="6" max="6" width="7.50390625" style="2" customWidth="1"/>
    <col min="7" max="7" width="7.625" style="2" customWidth="1"/>
    <col min="8" max="11" width="7.75390625" style="2" customWidth="1"/>
    <col min="12" max="16384" width="9.00390625" style="2" customWidth="1"/>
  </cols>
  <sheetData>
    <row r="1" spans="1:11" ht="14.25">
      <c r="A1" s="18" t="s">
        <v>374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20" t="s">
        <v>26</v>
      </c>
    </row>
    <row r="3" spans="1:11" ht="24">
      <c r="A3" s="21" t="s">
        <v>21</v>
      </c>
      <c r="B3" s="22" t="s">
        <v>12</v>
      </c>
      <c r="C3" s="23" t="s">
        <v>27</v>
      </c>
      <c r="D3" s="23" t="s">
        <v>28</v>
      </c>
      <c r="E3" s="23" t="s">
        <v>29</v>
      </c>
      <c r="F3" s="23" t="s">
        <v>30</v>
      </c>
      <c r="G3" s="23" t="s">
        <v>31</v>
      </c>
      <c r="H3" s="23" t="s">
        <v>32</v>
      </c>
      <c r="I3" s="23" t="s">
        <v>33</v>
      </c>
      <c r="J3" s="23" t="s">
        <v>34</v>
      </c>
      <c r="K3" s="24" t="s">
        <v>35</v>
      </c>
    </row>
    <row r="4" spans="1:11" ht="13.5">
      <c r="A4" s="7" t="s">
        <v>351</v>
      </c>
      <c r="B4" s="205">
        <v>5576</v>
      </c>
      <c r="C4" s="9">
        <v>5</v>
      </c>
      <c r="D4" s="9">
        <v>1494</v>
      </c>
      <c r="E4" s="9">
        <v>2573</v>
      </c>
      <c r="F4" s="9">
        <v>975</v>
      </c>
      <c r="G4" s="9">
        <v>317</v>
      </c>
      <c r="H4" s="9">
        <v>134</v>
      </c>
      <c r="I4" s="9">
        <v>48</v>
      </c>
      <c r="J4" s="9">
        <v>23</v>
      </c>
      <c r="K4" s="25">
        <v>7</v>
      </c>
    </row>
    <row r="5" spans="1:11" s="189" customFormat="1" ht="13.5">
      <c r="A5" s="26">
        <v>17</v>
      </c>
      <c r="B5" s="206">
        <v>4782</v>
      </c>
      <c r="C5" s="9">
        <v>4</v>
      </c>
      <c r="D5" s="9">
        <v>1213</v>
      </c>
      <c r="E5" s="9">
        <v>2178</v>
      </c>
      <c r="F5" s="9">
        <v>918</v>
      </c>
      <c r="G5" s="9">
        <v>249</v>
      </c>
      <c r="H5" s="9">
        <v>130</v>
      </c>
      <c r="I5" s="9">
        <v>58</v>
      </c>
      <c r="J5" s="9">
        <v>23</v>
      </c>
      <c r="K5" s="25">
        <v>9</v>
      </c>
    </row>
    <row r="6" spans="1:11" ht="13.5">
      <c r="A6" s="27">
        <v>22</v>
      </c>
      <c r="B6" s="207">
        <v>4103</v>
      </c>
      <c r="C6" s="11">
        <v>8</v>
      </c>
      <c r="D6" s="11">
        <v>938</v>
      </c>
      <c r="E6" s="11">
        <v>1932</v>
      </c>
      <c r="F6" s="11">
        <v>758</v>
      </c>
      <c r="G6" s="11">
        <v>227</v>
      </c>
      <c r="H6" s="11">
        <v>121</v>
      </c>
      <c r="I6" s="11">
        <v>64</v>
      </c>
      <c r="J6" s="11">
        <v>43</v>
      </c>
      <c r="K6" s="28">
        <v>12</v>
      </c>
    </row>
    <row r="7" spans="1:11" ht="13.5">
      <c r="A7" s="12" t="s">
        <v>350</v>
      </c>
      <c r="B7" s="17"/>
      <c r="C7" s="19"/>
      <c r="D7" s="19"/>
      <c r="E7" s="19"/>
      <c r="F7" s="19"/>
      <c r="G7" s="19"/>
      <c r="H7" s="19"/>
      <c r="I7" s="19"/>
      <c r="J7" s="19"/>
      <c r="K7" s="20" t="s">
        <v>18</v>
      </c>
    </row>
    <row r="8" ht="13.5">
      <c r="A8" s="12"/>
    </row>
    <row r="9" ht="13.5">
      <c r="A9" s="12"/>
    </row>
  </sheetData>
  <printOptions/>
  <pageMargins left="0.68" right="0.31" top="0.62" bottom="0.7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E32"/>
  <sheetViews>
    <sheetView workbookViewId="0" topLeftCell="A1">
      <selection activeCell="B45" sqref="B45"/>
    </sheetView>
  </sheetViews>
  <sheetFormatPr defaultColWidth="9.00390625" defaultRowHeight="13.5"/>
  <cols>
    <col min="1" max="1" width="7.625" style="2" customWidth="1"/>
    <col min="2" max="5" width="19.25390625" style="2" customWidth="1"/>
    <col min="6" max="16384" width="9.00390625" style="2" customWidth="1"/>
  </cols>
  <sheetData>
    <row r="1" spans="1:5" ht="14.25">
      <c r="A1" s="259" t="s">
        <v>36</v>
      </c>
      <c r="B1" s="259"/>
      <c r="C1" s="259"/>
      <c r="D1" s="259"/>
      <c r="E1" s="259"/>
    </row>
    <row r="2" spans="1:5" ht="13.5">
      <c r="A2" s="19"/>
      <c r="B2" s="19"/>
      <c r="C2" s="19"/>
      <c r="D2" s="19"/>
      <c r="E2" s="20" t="s">
        <v>37</v>
      </c>
    </row>
    <row r="3" spans="1:5" ht="13.5">
      <c r="A3" s="21" t="s">
        <v>21</v>
      </c>
      <c r="B3" s="29" t="s">
        <v>12</v>
      </c>
      <c r="C3" s="30" t="s">
        <v>38</v>
      </c>
      <c r="D3" s="30" t="s">
        <v>39</v>
      </c>
      <c r="E3" s="31" t="s">
        <v>40</v>
      </c>
    </row>
    <row r="4" spans="1:5" ht="13.5">
      <c r="A4" s="7" t="s">
        <v>351</v>
      </c>
      <c r="B4" s="203">
        <v>4819.1</v>
      </c>
      <c r="C4" s="33">
        <v>4301.8</v>
      </c>
      <c r="D4" s="33">
        <v>432.1</v>
      </c>
      <c r="E4" s="33">
        <v>85.2</v>
      </c>
    </row>
    <row r="5" spans="1:5" ht="13.5">
      <c r="A5" s="26">
        <v>17</v>
      </c>
      <c r="B5" s="203">
        <v>4311.4</v>
      </c>
      <c r="C5" s="33">
        <v>3915.9</v>
      </c>
      <c r="D5" s="33">
        <v>337.4</v>
      </c>
      <c r="E5" s="33">
        <v>58.1</v>
      </c>
    </row>
    <row r="6" spans="1:5" ht="13.5">
      <c r="A6" s="27">
        <v>22</v>
      </c>
      <c r="B6" s="204">
        <v>4000.1</v>
      </c>
      <c r="C6" s="34">
        <v>3626.8</v>
      </c>
      <c r="D6" s="34">
        <v>323.8</v>
      </c>
      <c r="E6" s="34">
        <v>49.9</v>
      </c>
    </row>
    <row r="7" spans="1:5" ht="13.5">
      <c r="A7" s="12" t="s">
        <v>350</v>
      </c>
      <c r="B7" s="115"/>
      <c r="C7" s="115"/>
      <c r="D7" s="19"/>
      <c r="E7" s="20" t="s">
        <v>18</v>
      </c>
    </row>
    <row r="8" spans="1:5" ht="13.5">
      <c r="A8" s="12"/>
      <c r="B8" s="19"/>
      <c r="C8" s="19"/>
      <c r="D8" s="19"/>
      <c r="E8" s="19"/>
    </row>
    <row r="27" spans="2:4" s="35" customFormat="1" ht="12">
      <c r="B27" s="8"/>
      <c r="C27" s="8"/>
      <c r="D27" s="8"/>
    </row>
    <row r="28" spans="2:4" s="35" customFormat="1" ht="12">
      <c r="B28" s="8"/>
      <c r="C28" s="8"/>
      <c r="D28" s="8"/>
    </row>
    <row r="29" spans="2:4" s="35" customFormat="1" ht="12">
      <c r="B29" s="8"/>
      <c r="C29" s="8"/>
      <c r="D29" s="8"/>
    </row>
    <row r="30" spans="2:4" s="35" customFormat="1" ht="12">
      <c r="B30" s="8"/>
      <c r="C30" s="8"/>
      <c r="D30" s="8"/>
    </row>
    <row r="31" spans="2:4" s="35" customFormat="1" ht="12">
      <c r="B31" s="8"/>
      <c r="C31" s="8"/>
      <c r="D31" s="8"/>
    </row>
    <row r="32" spans="2:5" s="35" customFormat="1" ht="12">
      <c r="B32" s="8"/>
      <c r="C32" s="8"/>
      <c r="D32" s="8"/>
      <c r="E32" s="8"/>
    </row>
  </sheetData>
  <mergeCells count="1">
    <mergeCell ref="A1:E1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J32"/>
  <sheetViews>
    <sheetView workbookViewId="0" topLeftCell="A1">
      <selection activeCell="D6" sqref="D6"/>
    </sheetView>
  </sheetViews>
  <sheetFormatPr defaultColWidth="9.00390625" defaultRowHeight="13.5"/>
  <cols>
    <col min="1" max="1" width="15.625" style="35" customWidth="1"/>
    <col min="2" max="4" width="22.50390625" style="35" customWidth="1"/>
    <col min="5" max="8" width="11.00390625" style="35" customWidth="1"/>
    <col min="9" max="16384" width="9.00390625" style="35" customWidth="1"/>
  </cols>
  <sheetData>
    <row r="1" spans="1:4" s="18" customFormat="1" ht="14.25">
      <c r="A1" s="259" t="s">
        <v>544</v>
      </c>
      <c r="B1" s="259"/>
      <c r="C1" s="259"/>
      <c r="D1" s="259"/>
    </row>
    <row r="2" spans="1:10" ht="14.25" customHeight="1">
      <c r="A2" s="19"/>
      <c r="B2" s="19"/>
      <c r="C2" s="19"/>
      <c r="D2" s="20" t="s">
        <v>41</v>
      </c>
      <c r="E2" s="19"/>
      <c r="F2" s="19"/>
      <c r="G2" s="228"/>
      <c r="H2" s="229" t="s">
        <v>43</v>
      </c>
      <c r="I2" s="229" t="s">
        <v>44</v>
      </c>
      <c r="J2" s="229"/>
    </row>
    <row r="3" spans="1:10" ht="14.25" customHeight="1">
      <c r="A3" s="21" t="s">
        <v>21</v>
      </c>
      <c r="B3" s="29" t="s">
        <v>42</v>
      </c>
      <c r="C3" s="30" t="s">
        <v>43</v>
      </c>
      <c r="D3" s="31" t="s">
        <v>44</v>
      </c>
      <c r="G3" s="229" t="s">
        <v>547</v>
      </c>
      <c r="H3" s="229">
        <v>6457</v>
      </c>
      <c r="I3" s="229">
        <v>6883</v>
      </c>
      <c r="J3" s="229">
        <f aca="true" t="shared" si="0" ref="J3:J8">H3+I3</f>
        <v>13340</v>
      </c>
    </row>
    <row r="4" spans="1:10" ht="14.25" customHeight="1">
      <c r="A4" s="225" t="s">
        <v>351</v>
      </c>
      <c r="B4" s="226">
        <f>SUM(C4:D4)</f>
        <v>23811</v>
      </c>
      <c r="C4" s="227">
        <v>11544</v>
      </c>
      <c r="D4" s="227">
        <v>12267</v>
      </c>
      <c r="G4" s="229" t="s">
        <v>545</v>
      </c>
      <c r="H4" s="229">
        <v>1363</v>
      </c>
      <c r="I4" s="229">
        <v>1419</v>
      </c>
      <c r="J4" s="229">
        <f t="shared" si="0"/>
        <v>2782</v>
      </c>
    </row>
    <row r="5" spans="1:10" s="63" customFormat="1" ht="14.25" customHeight="1">
      <c r="A5" s="26">
        <v>17</v>
      </c>
      <c r="B5" s="208">
        <f>SUM(C5:D5)</f>
        <v>19681</v>
      </c>
      <c r="C5" s="39">
        <v>9618</v>
      </c>
      <c r="D5" s="39">
        <v>10063</v>
      </c>
      <c r="G5" s="230" t="s">
        <v>546</v>
      </c>
      <c r="H5" s="230">
        <v>200</v>
      </c>
      <c r="I5" s="230">
        <v>213</v>
      </c>
      <c r="J5" s="229">
        <f t="shared" si="0"/>
        <v>413</v>
      </c>
    </row>
    <row r="6" spans="1:10" ht="14.25" customHeight="1">
      <c r="A6" s="27">
        <v>22</v>
      </c>
      <c r="B6" s="209">
        <f>SUM(C6:D6)</f>
        <v>15944</v>
      </c>
      <c r="C6" s="40">
        <v>7794</v>
      </c>
      <c r="D6" s="40">
        <v>8150</v>
      </c>
      <c r="G6" s="229" t="s">
        <v>548</v>
      </c>
      <c r="H6" s="229">
        <v>1727</v>
      </c>
      <c r="I6" s="229">
        <v>1859</v>
      </c>
      <c r="J6" s="229">
        <f t="shared" si="0"/>
        <v>3586</v>
      </c>
    </row>
    <row r="7" spans="1:10" ht="13.5" customHeight="1">
      <c r="A7" s="17" t="s">
        <v>17</v>
      </c>
      <c r="D7" s="20" t="s">
        <v>18</v>
      </c>
      <c r="G7" s="229" t="s">
        <v>549</v>
      </c>
      <c r="H7" s="229">
        <v>1797</v>
      </c>
      <c r="I7" s="229">
        <v>1893</v>
      </c>
      <c r="J7" s="229">
        <f t="shared" si="0"/>
        <v>3690</v>
      </c>
    </row>
    <row r="8" spans="7:10" ht="12">
      <c r="G8" s="229"/>
      <c r="H8" s="229">
        <f>SUM(H3:H7)</f>
        <v>11544</v>
      </c>
      <c r="I8" s="229">
        <f>SUM(I3:I7)</f>
        <v>12267</v>
      </c>
      <c r="J8" s="229">
        <f t="shared" si="0"/>
        <v>23811</v>
      </c>
    </row>
    <row r="27" spans="2:4" ht="12">
      <c r="B27" s="8"/>
      <c r="C27" s="8"/>
      <c r="D27" s="8"/>
    </row>
    <row r="28" spans="2:4" ht="12">
      <c r="B28" s="8"/>
      <c r="C28" s="8"/>
      <c r="D28" s="8"/>
    </row>
    <row r="29" spans="2:4" ht="12">
      <c r="B29" s="8"/>
      <c r="C29" s="8"/>
      <c r="D29" s="8"/>
    </row>
    <row r="30" spans="2:4" ht="12">
      <c r="B30" s="8"/>
      <c r="C30" s="8"/>
      <c r="D30" s="8"/>
    </row>
    <row r="31" spans="2:4" ht="12">
      <c r="B31" s="8"/>
      <c r="C31" s="8"/>
      <c r="D31" s="8"/>
    </row>
    <row r="32" spans="2:4" ht="12">
      <c r="B32" s="8"/>
      <c r="C32" s="8"/>
      <c r="D32" s="8"/>
    </row>
  </sheetData>
  <mergeCells count="1">
    <mergeCell ref="A1:D1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M11"/>
  <sheetViews>
    <sheetView workbookViewId="0" topLeftCell="A1">
      <selection activeCell="C5" sqref="C5"/>
    </sheetView>
  </sheetViews>
  <sheetFormatPr defaultColWidth="9.00390625" defaultRowHeight="13.5"/>
  <cols>
    <col min="1" max="1" width="7.625" style="35" customWidth="1"/>
    <col min="2" max="2" width="4.875" style="35" customWidth="1"/>
    <col min="3" max="3" width="8.25390625" style="35" customWidth="1"/>
    <col min="4" max="4" width="4.875" style="35" customWidth="1"/>
    <col min="5" max="5" width="8.25390625" style="35" customWidth="1"/>
    <col min="6" max="6" width="4.875" style="35" customWidth="1"/>
    <col min="7" max="7" width="7.625" style="35" customWidth="1"/>
    <col min="8" max="8" width="4.875" style="35" customWidth="1"/>
    <col min="9" max="9" width="7.625" style="35" customWidth="1"/>
    <col min="10" max="10" width="4.875" style="35" customWidth="1"/>
    <col min="11" max="11" width="8.25390625" style="35" customWidth="1"/>
    <col min="12" max="12" width="4.875" style="35" customWidth="1"/>
    <col min="13" max="13" width="8.25390625" style="35" customWidth="1"/>
    <col min="14" max="16384" width="9.00390625" style="35" customWidth="1"/>
  </cols>
  <sheetData>
    <row r="1" spans="1:13" s="18" customFormat="1" ht="14.25">
      <c r="A1" s="259" t="s">
        <v>45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264" t="s">
        <v>46</v>
      </c>
      <c r="L2" s="264"/>
      <c r="M2" s="264"/>
    </row>
    <row r="3" spans="1:13" s="43" customFormat="1" ht="14.25" customHeight="1">
      <c r="A3" s="263" t="s">
        <v>47</v>
      </c>
      <c r="B3" s="292" t="s">
        <v>48</v>
      </c>
      <c r="C3" s="292"/>
      <c r="D3" s="261" t="s">
        <v>49</v>
      </c>
      <c r="E3" s="261"/>
      <c r="F3" s="261" t="s">
        <v>50</v>
      </c>
      <c r="G3" s="261"/>
      <c r="H3" s="261" t="s">
        <v>51</v>
      </c>
      <c r="I3" s="261"/>
      <c r="J3" s="261" t="s">
        <v>52</v>
      </c>
      <c r="K3" s="261"/>
      <c r="L3" s="261" t="s">
        <v>53</v>
      </c>
      <c r="M3" s="262"/>
    </row>
    <row r="4" spans="1:13" s="43" customFormat="1" ht="14.25" customHeight="1">
      <c r="A4" s="263"/>
      <c r="B4" s="22" t="s">
        <v>54</v>
      </c>
      <c r="C4" s="22" t="s">
        <v>55</v>
      </c>
      <c r="D4" s="41" t="s">
        <v>54</v>
      </c>
      <c r="E4" s="41" t="s">
        <v>55</v>
      </c>
      <c r="F4" s="41" t="s">
        <v>54</v>
      </c>
      <c r="G4" s="41" t="s">
        <v>55</v>
      </c>
      <c r="H4" s="41" t="s">
        <v>54</v>
      </c>
      <c r="I4" s="41" t="s">
        <v>55</v>
      </c>
      <c r="J4" s="41" t="s">
        <v>54</v>
      </c>
      <c r="K4" s="41" t="s">
        <v>55</v>
      </c>
      <c r="L4" s="41" t="s">
        <v>54</v>
      </c>
      <c r="M4" s="42" t="s">
        <v>55</v>
      </c>
    </row>
    <row r="5" spans="1:13" s="46" customFormat="1" ht="14.25" customHeight="1">
      <c r="A5" s="183" t="s">
        <v>540</v>
      </c>
      <c r="B5" s="200">
        <v>200</v>
      </c>
      <c r="C5" s="201">
        <v>178691</v>
      </c>
      <c r="D5" s="44">
        <v>102</v>
      </c>
      <c r="E5" s="44">
        <v>65418</v>
      </c>
      <c r="F5" s="44">
        <v>1</v>
      </c>
      <c r="G5" s="44">
        <v>1179</v>
      </c>
      <c r="H5" s="44">
        <v>0</v>
      </c>
      <c r="I5" s="44">
        <v>0</v>
      </c>
      <c r="J5" s="44">
        <v>20</v>
      </c>
      <c r="K5" s="44">
        <v>31953</v>
      </c>
      <c r="L5" s="44">
        <v>77</v>
      </c>
      <c r="M5" s="45">
        <v>80141</v>
      </c>
    </row>
    <row r="6" spans="1:13" s="46" customFormat="1" ht="14.25" customHeight="1">
      <c r="A6" s="181">
        <v>18</v>
      </c>
      <c r="B6" s="200">
        <v>225</v>
      </c>
      <c r="C6" s="201">
        <v>161534</v>
      </c>
      <c r="D6" s="44">
        <v>115</v>
      </c>
      <c r="E6" s="44">
        <v>89184</v>
      </c>
      <c r="F6" s="44">
        <v>1</v>
      </c>
      <c r="G6" s="44">
        <v>1124</v>
      </c>
      <c r="H6" s="44">
        <v>4</v>
      </c>
      <c r="I6" s="44">
        <v>3773</v>
      </c>
      <c r="J6" s="44">
        <v>29</v>
      </c>
      <c r="K6" s="44">
        <v>24002</v>
      </c>
      <c r="L6" s="44">
        <v>76</v>
      </c>
      <c r="M6" s="45">
        <v>43451</v>
      </c>
    </row>
    <row r="7" spans="1:13" s="43" customFormat="1" ht="14.25" customHeight="1">
      <c r="A7" s="181">
        <v>19</v>
      </c>
      <c r="B7" s="200">
        <f>SUM(D7,F7,H7,J7,L7)</f>
        <v>173</v>
      </c>
      <c r="C7" s="201">
        <f>SUM(E7,G7,I7,K7,M7)</f>
        <v>143301</v>
      </c>
      <c r="D7" s="44">
        <v>92</v>
      </c>
      <c r="E7" s="44">
        <v>63821</v>
      </c>
      <c r="F7" s="44">
        <v>0</v>
      </c>
      <c r="G7" s="44">
        <v>0</v>
      </c>
      <c r="H7" s="44">
        <v>7</v>
      </c>
      <c r="I7" s="44">
        <v>13215</v>
      </c>
      <c r="J7" s="44">
        <v>13</v>
      </c>
      <c r="K7" s="44">
        <v>15096</v>
      </c>
      <c r="L7" s="44">
        <v>61</v>
      </c>
      <c r="M7" s="45">
        <v>51169</v>
      </c>
    </row>
    <row r="8" spans="1:13" s="43" customFormat="1" ht="14.25" customHeight="1">
      <c r="A8" s="181">
        <v>20</v>
      </c>
      <c r="B8" s="201">
        <v>159</v>
      </c>
      <c r="C8" s="201">
        <v>109412</v>
      </c>
      <c r="D8" s="44">
        <v>99</v>
      </c>
      <c r="E8" s="44">
        <v>60111</v>
      </c>
      <c r="F8" s="44">
        <v>14</v>
      </c>
      <c r="G8" s="44">
        <v>14532</v>
      </c>
      <c r="H8" s="44">
        <v>0</v>
      </c>
      <c r="I8" s="44">
        <v>0</v>
      </c>
      <c r="J8" s="44">
        <v>6</v>
      </c>
      <c r="K8" s="44">
        <v>9989</v>
      </c>
      <c r="L8" s="44">
        <v>40</v>
      </c>
      <c r="M8" s="45">
        <v>24780</v>
      </c>
    </row>
    <row r="9" spans="1:13" s="46" customFormat="1" ht="14.25" customHeight="1">
      <c r="A9" s="181">
        <v>21</v>
      </c>
      <c r="B9" s="201">
        <v>108</v>
      </c>
      <c r="C9" s="201">
        <v>90149</v>
      </c>
      <c r="D9" s="44">
        <v>62</v>
      </c>
      <c r="E9" s="44">
        <v>45401</v>
      </c>
      <c r="F9" s="44">
        <v>6</v>
      </c>
      <c r="G9" s="44">
        <v>11748</v>
      </c>
      <c r="H9" s="44">
        <v>4</v>
      </c>
      <c r="I9" s="44">
        <v>9390</v>
      </c>
      <c r="J9" s="44">
        <v>11</v>
      </c>
      <c r="K9" s="44">
        <v>10836</v>
      </c>
      <c r="L9" s="44">
        <v>25</v>
      </c>
      <c r="M9" s="45">
        <v>12774</v>
      </c>
    </row>
    <row r="10" spans="1:13" s="43" customFormat="1" ht="14.25" customHeight="1">
      <c r="A10" s="182">
        <v>22</v>
      </c>
      <c r="B10" s="202">
        <v>139</v>
      </c>
      <c r="C10" s="202">
        <v>84439</v>
      </c>
      <c r="D10" s="148">
        <v>91</v>
      </c>
      <c r="E10" s="148">
        <v>44013</v>
      </c>
      <c r="F10" s="148">
        <v>13</v>
      </c>
      <c r="G10" s="148">
        <v>16273</v>
      </c>
      <c r="H10" s="148">
        <v>1</v>
      </c>
      <c r="I10" s="148">
        <v>3845</v>
      </c>
      <c r="J10" s="148">
        <v>5</v>
      </c>
      <c r="K10" s="148">
        <v>5011</v>
      </c>
      <c r="L10" s="148">
        <v>29</v>
      </c>
      <c r="M10" s="149">
        <v>15297</v>
      </c>
    </row>
    <row r="11" spans="1:13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260" t="s">
        <v>56</v>
      </c>
      <c r="K11" s="260"/>
      <c r="L11" s="260"/>
      <c r="M11" s="260"/>
    </row>
  </sheetData>
  <mergeCells count="10">
    <mergeCell ref="J11:M11"/>
    <mergeCell ref="A1:M1"/>
    <mergeCell ref="H3:I3"/>
    <mergeCell ref="J3:K3"/>
    <mergeCell ref="L3:M3"/>
    <mergeCell ref="A3:A4"/>
    <mergeCell ref="B3:C3"/>
    <mergeCell ref="D3:E3"/>
    <mergeCell ref="F3:G3"/>
    <mergeCell ref="K2:M2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H22"/>
  <sheetViews>
    <sheetView workbookViewId="0" topLeftCell="A1">
      <selection activeCell="K37" sqref="K36:K37"/>
    </sheetView>
  </sheetViews>
  <sheetFormatPr defaultColWidth="9.00390625" defaultRowHeight="13.5"/>
  <cols>
    <col min="1" max="1" width="9.625" style="35" bestFit="1" customWidth="1"/>
    <col min="2" max="2" width="14.75390625" style="35" bestFit="1" customWidth="1"/>
    <col min="3" max="8" width="10.875" style="35" customWidth="1"/>
    <col min="9" max="16384" width="9.00390625" style="35" customWidth="1"/>
  </cols>
  <sheetData>
    <row r="1" spans="1:8" s="18" customFormat="1" ht="14.25">
      <c r="A1" s="259" t="s">
        <v>57</v>
      </c>
      <c r="B1" s="259"/>
      <c r="C1" s="259"/>
      <c r="D1" s="259"/>
      <c r="E1" s="259"/>
      <c r="F1" s="259"/>
      <c r="G1" s="259"/>
      <c r="H1" s="259"/>
    </row>
    <row r="2" spans="1:8" ht="14.25" customHeight="1">
      <c r="A2" s="19"/>
      <c r="B2" s="19"/>
      <c r="C2" s="19"/>
      <c r="D2" s="19"/>
      <c r="E2" s="19"/>
      <c r="F2" s="19"/>
      <c r="G2" s="264" t="s">
        <v>541</v>
      </c>
      <c r="H2" s="264"/>
    </row>
    <row r="3" spans="1:8" ht="27" customHeight="1">
      <c r="A3" s="244" t="s">
        <v>58</v>
      </c>
      <c r="B3" s="245"/>
      <c r="C3" s="48" t="s">
        <v>59</v>
      </c>
      <c r="D3" s="23" t="s">
        <v>60</v>
      </c>
      <c r="E3" s="23" t="s">
        <v>61</v>
      </c>
      <c r="F3" s="49" t="s">
        <v>62</v>
      </c>
      <c r="G3" s="49" t="s">
        <v>63</v>
      </c>
      <c r="H3" s="24" t="s">
        <v>64</v>
      </c>
    </row>
    <row r="4" spans="1:8" ht="14.25" customHeight="1">
      <c r="A4" s="235" t="s">
        <v>65</v>
      </c>
      <c r="B4" s="36"/>
      <c r="C4" s="145"/>
      <c r="D4" s="146" t="s">
        <v>352</v>
      </c>
      <c r="E4" s="145"/>
      <c r="F4" s="145"/>
      <c r="G4" s="145"/>
      <c r="H4" s="51"/>
    </row>
    <row r="5" spans="1:8" ht="14.25" customHeight="1">
      <c r="A5" s="241"/>
      <c r="B5" s="53" t="s">
        <v>66</v>
      </c>
      <c r="C5" s="164">
        <v>4714</v>
      </c>
      <c r="D5" s="166">
        <v>9381232</v>
      </c>
      <c r="E5" s="164">
        <v>1602088</v>
      </c>
      <c r="F5" s="164">
        <v>12839</v>
      </c>
      <c r="G5" s="164">
        <v>12835</v>
      </c>
      <c r="H5" s="93">
        <v>25674</v>
      </c>
    </row>
    <row r="6" spans="1:8" ht="14.25" customHeight="1">
      <c r="A6" s="241"/>
      <c r="B6" s="53" t="s">
        <v>67</v>
      </c>
      <c r="C6" s="165">
        <v>15</v>
      </c>
      <c r="D6" s="165">
        <v>14490</v>
      </c>
      <c r="E6" s="165">
        <v>1129</v>
      </c>
      <c r="F6" s="165">
        <v>23</v>
      </c>
      <c r="G6" s="165">
        <v>24</v>
      </c>
      <c r="H6" s="167">
        <v>47</v>
      </c>
    </row>
    <row r="7" spans="1:8" ht="14.25" customHeight="1">
      <c r="A7" s="241"/>
      <c r="B7" s="53"/>
      <c r="C7" s="165"/>
      <c r="D7" s="165" t="s">
        <v>68</v>
      </c>
      <c r="E7" s="165"/>
      <c r="F7" s="165"/>
      <c r="G7" s="165"/>
      <c r="H7" s="167"/>
    </row>
    <row r="8" spans="1:8" ht="14.25" customHeight="1">
      <c r="A8" s="241"/>
      <c r="B8" s="53" t="s">
        <v>69</v>
      </c>
      <c r="C8" s="165">
        <v>11</v>
      </c>
      <c r="D8" s="165">
        <v>3923129</v>
      </c>
      <c r="E8" s="165">
        <v>3518</v>
      </c>
      <c r="F8" s="165">
        <v>193</v>
      </c>
      <c r="G8" s="165">
        <v>197</v>
      </c>
      <c r="H8" s="167">
        <v>390</v>
      </c>
    </row>
    <row r="9" spans="1:8" ht="14.25" customHeight="1">
      <c r="A9" s="237"/>
      <c r="B9" s="56" t="s">
        <v>328</v>
      </c>
      <c r="C9" s="164">
        <f>C5+C6++C8</f>
        <v>4740</v>
      </c>
      <c r="D9" s="165"/>
      <c r="E9" s="164">
        <f>E5+E6+E8</f>
        <v>1606735</v>
      </c>
      <c r="F9" s="164">
        <f>F5+F6+F8</f>
        <v>13055</v>
      </c>
      <c r="G9" s="164">
        <f>G5+G6+G8</f>
        <v>13056</v>
      </c>
      <c r="H9" s="93">
        <f>H5+H6+H8</f>
        <v>26111</v>
      </c>
    </row>
    <row r="10" spans="1:8" ht="14.25" customHeight="1">
      <c r="A10" s="235" t="s">
        <v>70</v>
      </c>
      <c r="B10" s="242" t="s">
        <v>71</v>
      </c>
      <c r="C10" s="150"/>
      <c r="D10" s="151" t="s">
        <v>353</v>
      </c>
      <c r="E10" s="150"/>
      <c r="F10" s="150"/>
      <c r="G10" s="150"/>
      <c r="H10" s="152"/>
    </row>
    <row r="11" spans="1:8" ht="14.25" customHeight="1">
      <c r="A11" s="241"/>
      <c r="B11" s="243"/>
      <c r="C11" s="153">
        <v>153</v>
      </c>
      <c r="D11" s="154">
        <v>89418</v>
      </c>
      <c r="E11" s="155">
        <v>32410</v>
      </c>
      <c r="F11" s="155">
        <v>1524</v>
      </c>
      <c r="G11" s="155">
        <v>1861</v>
      </c>
      <c r="H11" s="97">
        <v>3385</v>
      </c>
    </row>
    <row r="12" spans="1:8" ht="14.25" customHeight="1">
      <c r="A12" s="235" t="s">
        <v>72</v>
      </c>
      <c r="B12" s="36"/>
      <c r="C12" s="150"/>
      <c r="D12" s="151" t="s">
        <v>73</v>
      </c>
      <c r="E12" s="150"/>
      <c r="F12" s="150"/>
      <c r="G12" s="150"/>
      <c r="H12" s="152"/>
    </row>
    <row r="13" spans="1:8" ht="14.25" customHeight="1">
      <c r="A13" s="241"/>
      <c r="B13" s="53" t="s">
        <v>74</v>
      </c>
      <c r="C13" s="164">
        <v>31</v>
      </c>
      <c r="D13" s="166">
        <v>2335</v>
      </c>
      <c r="E13" s="164">
        <v>203285</v>
      </c>
      <c r="F13" s="164">
        <v>24116</v>
      </c>
      <c r="G13" s="164">
        <v>19440</v>
      </c>
      <c r="H13" s="93">
        <v>43556</v>
      </c>
    </row>
    <row r="14" spans="1:8" ht="14.25" customHeight="1">
      <c r="A14" s="241"/>
      <c r="B14" s="53" t="s">
        <v>75</v>
      </c>
      <c r="C14" s="164">
        <v>70</v>
      </c>
      <c r="D14" s="165">
        <v>2568</v>
      </c>
      <c r="E14" s="164">
        <v>200717</v>
      </c>
      <c r="F14" s="164">
        <v>11168</v>
      </c>
      <c r="G14" s="164">
        <v>7936</v>
      </c>
      <c r="H14" s="93">
        <v>19104</v>
      </c>
    </row>
    <row r="15" spans="1:8" ht="14.25" customHeight="1">
      <c r="A15" s="241"/>
      <c r="B15" s="53" t="s">
        <v>76</v>
      </c>
      <c r="C15" s="165">
        <v>1</v>
      </c>
      <c r="D15" s="165">
        <v>1</v>
      </c>
      <c r="E15" s="165">
        <v>80</v>
      </c>
      <c r="F15" s="165">
        <v>5</v>
      </c>
      <c r="G15" s="165">
        <v>5</v>
      </c>
      <c r="H15" s="167">
        <v>10</v>
      </c>
    </row>
    <row r="16" spans="1:8" ht="14.25" customHeight="1">
      <c r="A16" s="237"/>
      <c r="B16" s="56" t="s">
        <v>328</v>
      </c>
      <c r="C16" s="155">
        <f aca="true" t="shared" si="0" ref="C16:H16">C13+C14+C15</f>
        <v>102</v>
      </c>
      <c r="D16" s="155">
        <f t="shared" si="0"/>
        <v>4904</v>
      </c>
      <c r="E16" s="155">
        <f t="shared" si="0"/>
        <v>404082</v>
      </c>
      <c r="F16" s="155">
        <f t="shared" si="0"/>
        <v>35289</v>
      </c>
      <c r="G16" s="155">
        <f t="shared" si="0"/>
        <v>27381</v>
      </c>
      <c r="H16" s="97">
        <f t="shared" si="0"/>
        <v>62670</v>
      </c>
    </row>
    <row r="17" spans="1:8" ht="14.25" customHeight="1">
      <c r="A17" s="234" t="s">
        <v>77</v>
      </c>
      <c r="B17" s="235"/>
      <c r="C17" s="150"/>
      <c r="D17" s="151" t="s">
        <v>354</v>
      </c>
      <c r="E17" s="151"/>
      <c r="F17" s="151"/>
      <c r="G17" s="151"/>
      <c r="H17" s="156"/>
    </row>
    <row r="18" spans="1:8" ht="14.25" customHeight="1">
      <c r="A18" s="236"/>
      <c r="B18" s="237"/>
      <c r="C18" s="153">
        <v>37</v>
      </c>
      <c r="D18" s="153">
        <v>450</v>
      </c>
      <c r="E18" s="153">
        <v>56824</v>
      </c>
      <c r="F18" s="153">
        <v>817</v>
      </c>
      <c r="G18" s="153">
        <v>816</v>
      </c>
      <c r="H18" s="157">
        <v>1633</v>
      </c>
    </row>
    <row r="19" spans="1:8" ht="14.25" customHeight="1">
      <c r="A19" s="234" t="s">
        <v>78</v>
      </c>
      <c r="B19" s="235"/>
      <c r="C19" s="158">
        <v>2</v>
      </c>
      <c r="D19" s="158">
        <v>46</v>
      </c>
      <c r="E19" s="158">
        <v>3370</v>
      </c>
      <c r="F19" s="158">
        <v>51</v>
      </c>
      <c r="G19" s="158">
        <v>51</v>
      </c>
      <c r="H19" s="159">
        <v>102</v>
      </c>
    </row>
    <row r="20" spans="1:8" ht="14.25" customHeight="1">
      <c r="A20" s="238" t="s">
        <v>327</v>
      </c>
      <c r="B20" s="239"/>
      <c r="C20" s="198">
        <f>C9+C11+C16+C18+C19</f>
        <v>5034</v>
      </c>
      <c r="D20" s="198"/>
      <c r="E20" s="198">
        <f>E9+E11+E16+E18+E19</f>
        <v>2103421</v>
      </c>
      <c r="F20" s="198">
        <f>F9+F11+F16+F18+F19</f>
        <v>50736</v>
      </c>
      <c r="G20" s="198">
        <f>G9+G11+G16+G18+G19</f>
        <v>43165</v>
      </c>
      <c r="H20" s="199">
        <f>H9+H11+H16+H18+H19</f>
        <v>93901</v>
      </c>
    </row>
    <row r="21" spans="1:8" ht="14.25" customHeight="1">
      <c r="A21" s="240" t="s">
        <v>325</v>
      </c>
      <c r="B21" s="240"/>
      <c r="C21" s="240"/>
      <c r="D21" s="240"/>
      <c r="E21" s="240"/>
      <c r="F21" s="240"/>
      <c r="G21" s="240"/>
      <c r="H21" s="240"/>
    </row>
    <row r="22" spans="1:8" ht="14.25" customHeight="1">
      <c r="A22" s="265" t="s">
        <v>326</v>
      </c>
      <c r="B22" s="265"/>
      <c r="C22" s="265"/>
      <c r="D22" s="265"/>
      <c r="E22" s="265"/>
      <c r="F22" s="265"/>
      <c r="G22" s="265"/>
      <c r="H22" s="265"/>
    </row>
  </sheetData>
  <mergeCells count="12">
    <mergeCell ref="A12:A16"/>
    <mergeCell ref="G2:H2"/>
    <mergeCell ref="B10:B11"/>
    <mergeCell ref="A1:H1"/>
    <mergeCell ref="A3:B3"/>
    <mergeCell ref="A4:A9"/>
    <mergeCell ref="A10:A11"/>
    <mergeCell ref="A22:H22"/>
    <mergeCell ref="A17:B18"/>
    <mergeCell ref="A20:B20"/>
    <mergeCell ref="A19:B19"/>
    <mergeCell ref="A21:H21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H33"/>
  <sheetViews>
    <sheetView workbookViewId="0" topLeftCell="A1">
      <selection activeCell="B45" sqref="B45"/>
    </sheetView>
  </sheetViews>
  <sheetFormatPr defaultColWidth="9.00390625" defaultRowHeight="13.5"/>
  <cols>
    <col min="1" max="1" width="17.25390625" style="35" customWidth="1"/>
    <col min="2" max="2" width="8.625" style="35" customWidth="1"/>
    <col min="3" max="3" width="11.50390625" style="35" customWidth="1"/>
    <col min="4" max="4" width="8.625" style="35" customWidth="1"/>
    <col min="5" max="5" width="16.50390625" style="35" customWidth="1"/>
    <col min="6" max="6" width="8.625" style="35" customWidth="1"/>
    <col min="7" max="7" width="11.375" style="35" customWidth="1"/>
    <col min="8" max="8" width="8.625" style="35" customWidth="1"/>
    <col min="9" max="16384" width="9.00390625" style="35" customWidth="1"/>
  </cols>
  <sheetData>
    <row r="1" spans="1:8" s="18" customFormat="1" ht="14.25">
      <c r="A1" s="259" t="s">
        <v>79</v>
      </c>
      <c r="B1" s="259"/>
      <c r="C1" s="259"/>
      <c r="D1" s="259"/>
      <c r="E1" s="259"/>
      <c r="F1" s="259"/>
      <c r="G1" s="259"/>
      <c r="H1" s="259"/>
    </row>
    <row r="2" spans="1:8" ht="12.75" customHeight="1">
      <c r="A2" s="19" t="s">
        <v>329</v>
      </c>
      <c r="B2" s="58"/>
      <c r="C2" s="58"/>
      <c r="D2" s="58"/>
      <c r="E2" s="19"/>
      <c r="F2" s="19"/>
      <c r="G2" s="264" t="s">
        <v>543</v>
      </c>
      <c r="H2" s="264"/>
    </row>
    <row r="3" spans="1:8" ht="25.5" customHeight="1">
      <c r="A3" s="21" t="s">
        <v>80</v>
      </c>
      <c r="B3" s="59" t="s">
        <v>81</v>
      </c>
      <c r="C3" s="59" t="s">
        <v>320</v>
      </c>
      <c r="D3" s="60" t="s">
        <v>321</v>
      </c>
      <c r="E3" s="142" t="s">
        <v>80</v>
      </c>
      <c r="F3" s="59" t="s">
        <v>81</v>
      </c>
      <c r="G3" s="59" t="s">
        <v>320</v>
      </c>
      <c r="H3" s="61" t="s">
        <v>322</v>
      </c>
    </row>
    <row r="4" spans="1:8" ht="12.75" customHeight="1">
      <c r="A4" s="168" t="s">
        <v>66</v>
      </c>
      <c r="B4" s="173">
        <v>2929.5</v>
      </c>
      <c r="C4" s="38">
        <v>511</v>
      </c>
      <c r="D4" s="174">
        <v>14969</v>
      </c>
      <c r="E4" s="169" t="s">
        <v>355</v>
      </c>
      <c r="F4" s="173">
        <v>3.1</v>
      </c>
      <c r="G4" s="147">
        <v>3300</v>
      </c>
      <c r="H4" s="38">
        <v>93</v>
      </c>
    </row>
    <row r="5" spans="1:8" ht="12.75" customHeight="1">
      <c r="A5" s="127" t="s">
        <v>82</v>
      </c>
      <c r="B5" s="175">
        <v>177.1</v>
      </c>
      <c r="C5" s="39">
        <v>150</v>
      </c>
      <c r="D5" s="176">
        <v>265</v>
      </c>
      <c r="E5" s="170" t="s">
        <v>356</v>
      </c>
      <c r="F5" s="175">
        <v>4</v>
      </c>
      <c r="G5" s="128"/>
      <c r="H5" s="128"/>
    </row>
    <row r="6" spans="1:8" ht="12.75" customHeight="1">
      <c r="A6" s="127" t="s">
        <v>83</v>
      </c>
      <c r="B6" s="177">
        <v>136.6</v>
      </c>
      <c r="C6" s="128">
        <v>240</v>
      </c>
      <c r="D6" s="178">
        <v>327</v>
      </c>
      <c r="E6" s="170" t="s">
        <v>357</v>
      </c>
      <c r="F6" s="177">
        <v>5.4</v>
      </c>
      <c r="G6" s="128">
        <v>10000</v>
      </c>
      <c r="H6" s="39">
        <v>540</v>
      </c>
    </row>
    <row r="7" spans="1:8" ht="12.75" customHeight="1">
      <c r="A7" s="127" t="s">
        <v>311</v>
      </c>
      <c r="B7" s="175">
        <v>98</v>
      </c>
      <c r="C7" s="128"/>
      <c r="D7" s="178"/>
      <c r="E7" s="170" t="s">
        <v>358</v>
      </c>
      <c r="F7" s="175">
        <v>7.2</v>
      </c>
      <c r="G7" s="128">
        <v>8000</v>
      </c>
      <c r="H7" s="39">
        <v>576</v>
      </c>
    </row>
    <row r="8" spans="1:8" ht="12.75" customHeight="1">
      <c r="A8" s="127" t="s">
        <v>312</v>
      </c>
      <c r="B8" s="177">
        <v>144</v>
      </c>
      <c r="C8" s="128"/>
      <c r="D8" s="178"/>
      <c r="E8" s="170" t="s">
        <v>359</v>
      </c>
      <c r="F8" s="177">
        <v>2.9</v>
      </c>
      <c r="G8" s="128">
        <v>350</v>
      </c>
      <c r="H8" s="39">
        <v>10</v>
      </c>
    </row>
    <row r="9" spans="1:8" ht="12.75" customHeight="1">
      <c r="A9" s="127" t="s">
        <v>84</v>
      </c>
      <c r="B9" s="175">
        <v>15.6</v>
      </c>
      <c r="C9" s="39">
        <v>120</v>
      </c>
      <c r="D9" s="176">
        <v>18</v>
      </c>
      <c r="E9" s="170" t="s">
        <v>85</v>
      </c>
      <c r="F9" s="175">
        <v>3.2</v>
      </c>
      <c r="G9" s="128"/>
      <c r="H9" s="128"/>
    </row>
    <row r="10" spans="1:8" ht="12.75" customHeight="1">
      <c r="A10" s="127" t="s">
        <v>86</v>
      </c>
      <c r="B10" s="177">
        <v>22.2</v>
      </c>
      <c r="C10" s="128">
        <v>2000</v>
      </c>
      <c r="D10" s="178">
        <v>444</v>
      </c>
      <c r="E10" s="170" t="s">
        <v>87</v>
      </c>
      <c r="F10" s="177">
        <v>3.7</v>
      </c>
      <c r="G10" s="128"/>
      <c r="H10" s="128"/>
    </row>
    <row r="11" spans="1:8" ht="12.75" customHeight="1">
      <c r="A11" s="127" t="s">
        <v>330</v>
      </c>
      <c r="B11" s="175">
        <v>30.4</v>
      </c>
      <c r="C11" s="39"/>
      <c r="D11" s="176"/>
      <c r="E11" s="170" t="s">
        <v>315</v>
      </c>
      <c r="F11" s="175">
        <v>2.2</v>
      </c>
      <c r="G11" s="128"/>
      <c r="H11" s="128"/>
    </row>
    <row r="12" spans="1:8" ht="24">
      <c r="A12" s="171" t="s">
        <v>88</v>
      </c>
      <c r="B12" s="177">
        <v>48.7</v>
      </c>
      <c r="C12" s="128"/>
      <c r="D12" s="178"/>
      <c r="E12" s="170" t="s">
        <v>89</v>
      </c>
      <c r="F12" s="177">
        <v>5.2</v>
      </c>
      <c r="G12" s="128"/>
      <c r="H12" s="128"/>
    </row>
    <row r="13" spans="1:8" ht="12.75" customHeight="1">
      <c r="A13" s="127" t="s">
        <v>90</v>
      </c>
      <c r="B13" s="175">
        <v>18.8</v>
      </c>
      <c r="C13" s="128"/>
      <c r="D13" s="178"/>
      <c r="E13" s="170" t="s">
        <v>316</v>
      </c>
      <c r="F13" s="175">
        <v>2.4</v>
      </c>
      <c r="G13" s="128"/>
      <c r="H13" s="128"/>
    </row>
    <row r="14" spans="1:8" ht="12.75" customHeight="1">
      <c r="A14" s="127" t="s">
        <v>91</v>
      </c>
      <c r="B14" s="175">
        <v>19.1</v>
      </c>
      <c r="C14" s="128"/>
      <c r="D14" s="178"/>
      <c r="E14" s="170" t="s">
        <v>360</v>
      </c>
      <c r="F14" s="175">
        <v>1.6</v>
      </c>
      <c r="G14" s="128">
        <v>5000</v>
      </c>
      <c r="H14" s="128">
        <v>80</v>
      </c>
    </row>
    <row r="15" spans="1:8" ht="12.75" customHeight="1">
      <c r="A15" s="127" t="s">
        <v>92</v>
      </c>
      <c r="B15" s="175">
        <v>16.9</v>
      </c>
      <c r="C15" s="128"/>
      <c r="D15" s="178"/>
      <c r="E15" s="170" t="s">
        <v>361</v>
      </c>
      <c r="F15" s="175">
        <v>1.8</v>
      </c>
      <c r="G15" s="128">
        <v>3200</v>
      </c>
      <c r="H15" s="128">
        <v>57</v>
      </c>
    </row>
    <row r="16" spans="1:8" ht="12.75" customHeight="1">
      <c r="A16" s="127" t="s">
        <v>313</v>
      </c>
      <c r="B16" s="177">
        <v>13.3</v>
      </c>
      <c r="C16" s="128">
        <v>1500</v>
      </c>
      <c r="D16" s="178">
        <v>199</v>
      </c>
      <c r="E16" s="170" t="s">
        <v>362</v>
      </c>
      <c r="F16" s="177">
        <v>1.6</v>
      </c>
      <c r="G16" s="128"/>
      <c r="H16" s="128"/>
    </row>
    <row r="17" spans="1:8" ht="12.75" customHeight="1">
      <c r="A17" s="127" t="s">
        <v>94</v>
      </c>
      <c r="B17" s="177">
        <v>8.8</v>
      </c>
      <c r="C17" s="128"/>
      <c r="D17" s="178"/>
      <c r="E17" s="170" t="s">
        <v>317</v>
      </c>
      <c r="F17" s="177">
        <v>4.1</v>
      </c>
      <c r="G17" s="128">
        <v>2800</v>
      </c>
      <c r="H17" s="39">
        <v>114</v>
      </c>
    </row>
    <row r="18" spans="1:8" ht="12.75" customHeight="1">
      <c r="A18" s="127" t="s">
        <v>95</v>
      </c>
      <c r="B18" s="177">
        <v>8.9</v>
      </c>
      <c r="C18" s="128"/>
      <c r="D18" s="178"/>
      <c r="E18" s="170" t="s">
        <v>96</v>
      </c>
      <c r="F18" s="177">
        <v>2.7</v>
      </c>
      <c r="G18" s="39">
        <v>7000</v>
      </c>
      <c r="H18" s="39">
        <v>189</v>
      </c>
    </row>
    <row r="19" spans="1:8" ht="12.75" customHeight="1">
      <c r="A19" s="127" t="s">
        <v>97</v>
      </c>
      <c r="B19" s="175">
        <v>6.8</v>
      </c>
      <c r="C19" s="128"/>
      <c r="D19" s="178"/>
      <c r="E19" s="170" t="s">
        <v>98</v>
      </c>
      <c r="F19" s="175">
        <v>1.4</v>
      </c>
      <c r="G19" s="128"/>
      <c r="H19" s="128"/>
    </row>
    <row r="20" spans="1:8" ht="12.75" customHeight="1">
      <c r="A20" s="127" t="s">
        <v>310</v>
      </c>
      <c r="B20" s="175">
        <v>7.4</v>
      </c>
      <c r="C20" s="128"/>
      <c r="D20" s="178"/>
      <c r="E20" s="170" t="s">
        <v>99</v>
      </c>
      <c r="F20" s="175">
        <v>1.3</v>
      </c>
      <c r="G20" s="128">
        <v>1400</v>
      </c>
      <c r="H20" s="128">
        <v>18</v>
      </c>
    </row>
    <row r="21" spans="1:8" ht="12.75" customHeight="1">
      <c r="A21" s="127" t="s">
        <v>331</v>
      </c>
      <c r="B21" s="177">
        <v>7.3</v>
      </c>
      <c r="C21" s="128">
        <v>1800</v>
      </c>
      <c r="D21" s="178">
        <v>131</v>
      </c>
      <c r="E21" s="170" t="s">
        <v>100</v>
      </c>
      <c r="F21" s="177">
        <v>1.8</v>
      </c>
      <c r="G21" s="128"/>
      <c r="H21" s="128"/>
    </row>
    <row r="22" spans="1:8" ht="12.75" customHeight="1">
      <c r="A22" s="127" t="s">
        <v>332</v>
      </c>
      <c r="B22" s="175">
        <v>8.6</v>
      </c>
      <c r="C22" s="39">
        <v>10000</v>
      </c>
      <c r="D22" s="176">
        <v>860</v>
      </c>
      <c r="E22" s="170" t="s">
        <v>101</v>
      </c>
      <c r="F22" s="175">
        <v>0.9</v>
      </c>
      <c r="G22" s="128"/>
      <c r="H22" s="128"/>
    </row>
    <row r="23" spans="1:8" ht="12.75" customHeight="1">
      <c r="A23" s="127" t="s">
        <v>333</v>
      </c>
      <c r="B23" s="177">
        <v>6.3</v>
      </c>
      <c r="C23" s="128"/>
      <c r="D23" s="178"/>
      <c r="E23" s="170" t="s">
        <v>318</v>
      </c>
      <c r="F23" s="177">
        <v>1</v>
      </c>
      <c r="G23" s="128"/>
      <c r="H23" s="128"/>
    </row>
    <row r="24" spans="1:8" ht="12.75" customHeight="1">
      <c r="A24" s="127" t="s">
        <v>334</v>
      </c>
      <c r="B24" s="175">
        <v>5.6</v>
      </c>
      <c r="C24" s="39">
        <v>1500</v>
      </c>
      <c r="D24" s="176">
        <v>84</v>
      </c>
      <c r="E24" s="170" t="s">
        <v>319</v>
      </c>
      <c r="F24" s="175">
        <v>2.7</v>
      </c>
      <c r="G24" s="128">
        <v>6000</v>
      </c>
      <c r="H24" s="128">
        <v>162</v>
      </c>
    </row>
    <row r="25" spans="1:8" ht="12.75" customHeight="1">
      <c r="A25" s="127" t="s">
        <v>335</v>
      </c>
      <c r="B25" s="175">
        <v>5.6</v>
      </c>
      <c r="C25" s="39">
        <v>1200</v>
      </c>
      <c r="D25" s="176">
        <v>67</v>
      </c>
      <c r="E25" s="170" t="s">
        <v>102</v>
      </c>
      <c r="F25" s="175">
        <v>0.7</v>
      </c>
      <c r="G25" s="128"/>
      <c r="H25" s="128"/>
    </row>
    <row r="26" spans="1:8" ht="12.75" customHeight="1">
      <c r="A26" s="127" t="s">
        <v>339</v>
      </c>
      <c r="B26" s="175">
        <v>29.3</v>
      </c>
      <c r="C26" s="128">
        <v>300</v>
      </c>
      <c r="D26" s="178">
        <v>87</v>
      </c>
      <c r="E26" s="170" t="s">
        <v>363</v>
      </c>
      <c r="F26" s="175">
        <v>3.7</v>
      </c>
      <c r="G26" s="128"/>
      <c r="H26" s="128"/>
    </row>
    <row r="27" spans="1:8" ht="12.75" customHeight="1">
      <c r="A27" s="127" t="s">
        <v>314</v>
      </c>
      <c r="B27" s="175">
        <v>7</v>
      </c>
      <c r="C27" s="128">
        <v>100</v>
      </c>
      <c r="D27" s="176">
        <v>7</v>
      </c>
      <c r="E27" s="170" t="s">
        <v>364</v>
      </c>
      <c r="F27" s="175">
        <v>0.9</v>
      </c>
      <c r="G27" s="128">
        <v>29000</v>
      </c>
      <c r="H27" s="128">
        <v>26100</v>
      </c>
    </row>
    <row r="28" spans="1:8" ht="12.75" customHeight="1">
      <c r="A28" s="130" t="s">
        <v>103</v>
      </c>
      <c r="B28" s="179">
        <v>4.2</v>
      </c>
      <c r="C28" s="68"/>
      <c r="D28" s="180"/>
      <c r="E28" s="172"/>
      <c r="F28" s="179"/>
      <c r="G28" s="68"/>
      <c r="H28" s="68"/>
    </row>
    <row r="29" spans="1:8" s="19" customFormat="1" ht="12.75" customHeight="1">
      <c r="A29" s="260" t="s">
        <v>542</v>
      </c>
      <c r="B29" s="260"/>
      <c r="C29" s="260"/>
      <c r="D29" s="260"/>
      <c r="E29" s="260"/>
      <c r="F29" s="260"/>
      <c r="G29" s="260"/>
      <c r="H29" s="260"/>
    </row>
    <row r="30" spans="1:8" ht="13.5" customHeight="1">
      <c r="A30" s="19"/>
      <c r="D30" s="62"/>
      <c r="E30" s="63"/>
      <c r="F30" s="63"/>
      <c r="G30" s="63"/>
      <c r="H30" s="63"/>
    </row>
    <row r="31" spans="5:8" ht="12">
      <c r="E31" s="63"/>
      <c r="F31" s="63"/>
      <c r="G31" s="63"/>
      <c r="H31" s="63"/>
    </row>
    <row r="32" ht="12">
      <c r="E32" s="19"/>
    </row>
    <row r="33" spans="5:8" ht="12">
      <c r="E33" s="19"/>
      <c r="F33" s="19" t="s">
        <v>326</v>
      </c>
      <c r="G33" s="19" t="s">
        <v>326</v>
      </c>
      <c r="H33" s="20" t="s">
        <v>326</v>
      </c>
    </row>
  </sheetData>
  <mergeCells count="3">
    <mergeCell ref="A29:H29"/>
    <mergeCell ref="A1:H1"/>
    <mergeCell ref="G2:H2"/>
  </mergeCells>
  <printOptions/>
  <pageMargins left="0.68" right="0.31" top="0.62" bottom="0.7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G12"/>
  <sheetViews>
    <sheetView workbookViewId="0" topLeftCell="A1">
      <selection activeCell="A2" sqref="A2"/>
    </sheetView>
  </sheetViews>
  <sheetFormatPr defaultColWidth="9.00390625" defaultRowHeight="13.5"/>
  <cols>
    <col min="1" max="1" width="10.875" style="35" customWidth="1"/>
    <col min="2" max="7" width="11.625" style="35" customWidth="1"/>
    <col min="8" max="16384" width="9.00390625" style="35" customWidth="1"/>
  </cols>
  <sheetData>
    <row r="1" spans="1:5" s="18" customFormat="1" ht="14.25">
      <c r="A1" s="259" t="s">
        <v>550</v>
      </c>
      <c r="B1" s="259"/>
      <c r="C1" s="259"/>
      <c r="D1" s="259"/>
      <c r="E1" s="259"/>
    </row>
    <row r="2" spans="1:5" ht="14.25" customHeight="1">
      <c r="A2" s="19"/>
      <c r="B2" s="58"/>
      <c r="C2" s="58"/>
      <c r="D2" s="58"/>
      <c r="E2" s="58"/>
    </row>
    <row r="3" spans="1:7" ht="14.25" customHeight="1">
      <c r="A3" s="245" t="s">
        <v>58</v>
      </c>
      <c r="B3" s="246" t="s">
        <v>104</v>
      </c>
      <c r="C3" s="247"/>
      <c r="D3" s="246" t="s">
        <v>105</v>
      </c>
      <c r="E3" s="247"/>
      <c r="F3" s="246" t="s">
        <v>375</v>
      </c>
      <c r="G3" s="247"/>
    </row>
    <row r="4" spans="1:7" ht="14.25" customHeight="1">
      <c r="A4" s="245"/>
      <c r="B4" s="64" t="s">
        <v>106</v>
      </c>
      <c r="C4" s="65" t="s">
        <v>107</v>
      </c>
      <c r="D4" s="64" t="s">
        <v>106</v>
      </c>
      <c r="E4" s="65" t="s">
        <v>107</v>
      </c>
      <c r="F4" s="64" t="s">
        <v>106</v>
      </c>
      <c r="G4" s="65" t="s">
        <v>107</v>
      </c>
    </row>
    <row r="5" spans="1:7" ht="14.25" customHeight="1">
      <c r="A5" s="50" t="s">
        <v>108</v>
      </c>
      <c r="B5" s="58">
        <v>68</v>
      </c>
      <c r="C5" s="66">
        <v>2373</v>
      </c>
      <c r="D5" s="58">
        <v>47</v>
      </c>
      <c r="E5" s="58">
        <v>1776</v>
      </c>
      <c r="F5" s="58">
        <v>40</v>
      </c>
      <c r="G5" s="58">
        <v>1421</v>
      </c>
    </row>
    <row r="6" spans="1:7" ht="14.25" customHeight="1">
      <c r="A6" s="52" t="s">
        <v>75</v>
      </c>
      <c r="B6" s="58">
        <v>157</v>
      </c>
      <c r="C6" s="58">
        <v>2583</v>
      </c>
      <c r="D6" s="58">
        <v>97</v>
      </c>
      <c r="E6" s="58">
        <v>1991</v>
      </c>
      <c r="F6" s="58">
        <v>72</v>
      </c>
      <c r="G6" s="58">
        <v>2558</v>
      </c>
    </row>
    <row r="7" spans="1:7" ht="14.25" customHeight="1">
      <c r="A7" s="52" t="s">
        <v>109</v>
      </c>
      <c r="B7" s="67">
        <v>1</v>
      </c>
      <c r="C7" s="67" t="s">
        <v>110</v>
      </c>
      <c r="D7" s="67">
        <v>1</v>
      </c>
      <c r="E7" s="67" t="s">
        <v>110</v>
      </c>
      <c r="F7" s="67">
        <v>1</v>
      </c>
      <c r="G7" s="67">
        <v>60</v>
      </c>
    </row>
    <row r="8" spans="1:7" ht="14.25" customHeight="1">
      <c r="A8" s="52" t="s">
        <v>111</v>
      </c>
      <c r="B8" s="58">
        <v>6</v>
      </c>
      <c r="C8" s="67" t="s">
        <v>112</v>
      </c>
      <c r="D8" s="58">
        <v>6</v>
      </c>
      <c r="E8" s="67" t="s">
        <v>112</v>
      </c>
      <c r="F8" s="58">
        <v>4</v>
      </c>
      <c r="G8" s="67">
        <v>59300</v>
      </c>
    </row>
    <row r="9" spans="1:7" ht="14.25" customHeight="1">
      <c r="A9" s="55" t="s">
        <v>113</v>
      </c>
      <c r="B9" s="68">
        <v>1</v>
      </c>
      <c r="C9" s="68" t="s">
        <v>112</v>
      </c>
      <c r="D9" s="68">
        <v>2</v>
      </c>
      <c r="E9" s="68" t="s">
        <v>112</v>
      </c>
      <c r="F9" s="68">
        <v>1</v>
      </c>
      <c r="G9" s="68">
        <v>1000</v>
      </c>
    </row>
    <row r="10" spans="1:7" ht="14.25" customHeight="1">
      <c r="A10" s="249" t="s">
        <v>17</v>
      </c>
      <c r="B10" s="249"/>
      <c r="C10" s="67"/>
      <c r="F10" s="248" t="s">
        <v>18</v>
      </c>
      <c r="G10" s="248"/>
    </row>
    <row r="11" spans="1:2" ht="14.25" customHeight="1">
      <c r="A11" s="250"/>
      <c r="B11" s="250"/>
    </row>
    <row r="12" spans="1:2" ht="12">
      <c r="A12" s="251"/>
      <c r="B12" s="251"/>
    </row>
  </sheetData>
  <mergeCells count="9">
    <mergeCell ref="F10:G10"/>
    <mergeCell ref="A10:B10"/>
    <mergeCell ref="A11:B11"/>
    <mergeCell ref="A12:B12"/>
    <mergeCell ref="F3:G3"/>
    <mergeCell ref="A1:E1"/>
    <mergeCell ref="A3:A4"/>
    <mergeCell ref="B3:C3"/>
    <mergeCell ref="D3:E3"/>
  </mergeCells>
  <printOptions/>
  <pageMargins left="0.68" right="0.31" top="0.62" bottom="0.7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KYOUDOU</dc:creator>
  <cp:keywords/>
  <dc:description/>
  <cp:lastModifiedBy>津山市</cp:lastModifiedBy>
  <cp:lastPrinted>2012-02-06T02:21:38Z</cp:lastPrinted>
  <dcterms:created xsi:type="dcterms:W3CDTF">2009-02-05T01:28:33Z</dcterms:created>
  <dcterms:modified xsi:type="dcterms:W3CDTF">2012-03-02T04:53:53Z</dcterms:modified>
  <cp:category/>
  <cp:version/>
  <cp:contentType/>
  <cp:contentStatus/>
</cp:coreProperties>
</file>